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codeName="ThisWorkbook"/>
  <mc:AlternateContent xmlns:mc="http://schemas.openxmlformats.org/markup-compatibility/2006">
    <mc:Choice Requires="x15">
      <x15ac:absPath xmlns:x15ac="http://schemas.microsoft.com/office/spreadsheetml/2010/11/ac" url="C:\Users\JM7\Desktop\20240121   235th\235th Entryfile\"/>
    </mc:Choice>
  </mc:AlternateContent>
  <xr:revisionPtr revIDLastSave="0" documentId="13_ncr:1_{2E33E252-90CC-4B28-94DF-62501115A34A}" xr6:coauthVersionLast="47" xr6:coauthVersionMax="47" xr10:uidLastSave="{00000000-0000-0000-0000-000000000000}"/>
  <workbookProtection workbookAlgorithmName="SHA-512" workbookHashValue="WuL7Xcmm+5gT/LxIrXWH29DQ48gqMqjxKJr09xoTiL1UAnXvHyqIASgEgiNrL+xQFG0ro07imGI7gW0oRUSPdA==" workbookSaltValue="y7FopJxF631V+v3zUxlTuA==" workbookSpinCount="100000" lockStructure="1"/>
  <bookViews>
    <workbookView xWindow="11486" yWindow="189" windowWidth="21060" windowHeight="17691"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データ!$E$16:$E$18</definedName>
    <definedName name="Cm" localSheetId="1">データ!$B$16:$B$18</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 i="3" l="1"/>
  <c r="Y18" i="3"/>
  <c r="X150" i="6"/>
  <c r="W150" i="6"/>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CG2" i="4"/>
  <c r="BT2" i="4"/>
  <c r="CM2" i="4"/>
  <c r="CN2" i="4"/>
  <c r="CO2" i="4"/>
  <c r="CP2" i="4"/>
  <c r="CQ2" i="4"/>
  <c r="CR2" i="4"/>
  <c r="CS2" i="4"/>
  <c r="CT2" i="4"/>
  <c r="CL2" i="4"/>
  <c r="CK2" i="4"/>
  <c r="CJ2" i="4"/>
  <c r="CI2" i="4"/>
  <c r="AT50" i="4" l="1"/>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BN38" i="1" l="1"/>
  <c r="BN39" i="1"/>
  <c r="BN40" i="1"/>
  <c r="BN41" i="1"/>
  <c r="BN42" i="1"/>
  <c r="BN43" i="1"/>
  <c r="BN44" i="1"/>
  <c r="BN45" i="1"/>
  <c r="BN46" i="1"/>
  <c r="BN47" i="1"/>
  <c r="BN48" i="1"/>
  <c r="BN49" i="1"/>
  <c r="BN50" i="1"/>
  <c r="BN51" i="1"/>
  <c r="BN52" i="1"/>
  <c r="BN53" i="1"/>
  <c r="BN54" i="1"/>
  <c r="BN55" i="1"/>
  <c r="BN56" i="1"/>
  <c r="AB16" i="3" l="1"/>
  <c r="AB17" i="3"/>
  <c r="AB15" i="3"/>
  <c r="Y17" i="3"/>
  <c r="Y16" i="3"/>
  <c r="Y15" i="3"/>
  <c r="S2" i="1"/>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N15" i="1" s="1"/>
  <c r="BL16" i="1"/>
  <c r="BL17" i="1"/>
  <c r="BL18" i="1"/>
  <c r="BL19" i="1"/>
  <c r="BL20" i="1"/>
  <c r="BL21" i="1"/>
  <c r="BL22" i="1"/>
  <c r="BL23" i="1"/>
  <c r="BL24" i="1"/>
  <c r="BL25" i="1"/>
  <c r="BL26" i="1"/>
  <c r="BL27" i="1"/>
  <c r="BL28" i="1"/>
  <c r="BL29" i="1"/>
  <c r="BL30" i="1"/>
  <c r="BL31" i="1"/>
  <c r="BN31" i="1" s="1"/>
  <c r="BL32" i="1"/>
  <c r="BL33" i="1"/>
  <c r="BL34" i="1"/>
  <c r="BN34" i="1" s="1"/>
  <c r="BL35" i="1"/>
  <c r="BN35" i="1" s="1"/>
  <c r="BL36" i="1"/>
  <c r="BL37" i="1"/>
  <c r="BL38" i="1"/>
  <c r="BL39" i="1"/>
  <c r="BL40" i="1"/>
  <c r="BL41" i="1"/>
  <c r="BL42" i="1"/>
  <c r="BL43" i="1"/>
  <c r="BL44" i="1"/>
  <c r="BL45" i="1"/>
  <c r="BL46" i="1"/>
  <c r="BL47" i="1"/>
  <c r="BL48" i="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N11" i="1" s="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N25" i="1" l="1"/>
  <c r="BN24" i="1"/>
  <c r="BN23" i="1"/>
  <c r="BN18" i="1"/>
  <c r="BN19" i="1"/>
  <c r="BG84" i="1"/>
  <c r="BG85" i="1"/>
  <c r="BG78" i="1"/>
  <c r="BG74" i="1"/>
  <c r="BG70" i="1"/>
  <c r="BG75" i="1"/>
  <c r="BG73" i="1"/>
  <c r="BG83" i="1"/>
  <c r="BG68" i="1"/>
  <c r="BG80" i="1"/>
  <c r="BG69" i="1"/>
  <c r="BG79" i="1"/>
  <c r="BD38" i="1"/>
  <c r="BN30" i="1"/>
  <c r="BN14" i="1"/>
  <c r="BN28" i="1"/>
  <c r="BN36" i="1"/>
  <c r="BN20" i="1"/>
  <c r="BN33" i="1"/>
  <c r="BN17" i="1"/>
  <c r="BG50" i="1"/>
  <c r="BN29" i="1"/>
  <c r="BG55" i="1"/>
  <c r="BD50" i="1"/>
  <c r="BN8" i="1"/>
  <c r="BN26" i="1"/>
  <c r="BN10" i="1"/>
  <c r="BN9" i="1"/>
  <c r="BN27" i="1"/>
  <c r="BN22" i="1"/>
  <c r="BG26" i="1"/>
  <c r="BN37" i="1"/>
  <c r="BN21" i="1"/>
  <c r="BG52" i="1"/>
  <c r="BN32" i="1"/>
  <c r="BN16" i="1"/>
  <c r="DA2" i="4"/>
  <c r="BN13" i="1"/>
  <c r="BN12" i="1"/>
  <c r="BN57" i="1"/>
  <c r="R76" i="1"/>
  <c r="BD24" i="1"/>
  <c r="BD8"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DA14" i="4"/>
  <c r="DC15" i="4"/>
  <c r="B23" i="1" l="1"/>
  <c r="D17" i="4" s="1"/>
  <c r="D16" i="4"/>
  <c r="DC12" i="4"/>
  <c r="DD12" i="4" s="1"/>
  <c r="DC16" i="4"/>
  <c r="DD16" i="4" s="1"/>
  <c r="DC13" i="4"/>
  <c r="DH13" i="4" s="1"/>
  <c r="DI13" i="4" s="1"/>
  <c r="DC14" i="4"/>
  <c r="DH14" i="4" s="1"/>
  <c r="DI14" i="4" s="1"/>
  <c r="DH15" i="4"/>
  <c r="DI15" i="4" s="1"/>
  <c r="DD15" i="4"/>
  <c r="B24" i="1" l="1"/>
  <c r="B25" i="1" s="1"/>
  <c r="DH16" i="4"/>
  <c r="DI16" i="4" s="1"/>
  <c r="DD13" i="4"/>
  <c r="DH12" i="4"/>
  <c r="DI12" i="4" s="1"/>
  <c r="DD14" i="4"/>
  <c r="B26" i="1" l="1"/>
  <c r="D20" i="4" s="1"/>
  <c r="D19" i="4"/>
  <c r="D18" i="4"/>
  <c r="B27" i="1"/>
  <c r="D21" i="4" s="1"/>
  <c r="DC9" i="4"/>
  <c r="DC7" i="4"/>
  <c r="DA7" i="4"/>
  <c r="DA11" i="4"/>
  <c r="DC3" i="4"/>
  <c r="DC50" i="4"/>
  <c r="DC27" i="4"/>
  <c r="DC38" i="4"/>
  <c r="DC40" i="4"/>
  <c r="DC44" i="4"/>
  <c r="DC46" i="4"/>
  <c r="DC25" i="4"/>
  <c r="DC36" i="4"/>
  <c r="DC41" i="4"/>
  <c r="DC19" i="4"/>
  <c r="DC48" i="4"/>
  <c r="DC21" i="4"/>
  <c r="DC47" i="4"/>
  <c r="DC32" i="4"/>
  <c r="DC43" i="4"/>
  <c r="DC26" i="4"/>
  <c r="DC51" i="4"/>
  <c r="DC6" i="4"/>
  <c r="DC20" i="4"/>
  <c r="DC45" i="4"/>
  <c r="DC28" i="4"/>
  <c r="DC11" i="4"/>
  <c r="DC33" i="4"/>
  <c r="DC35" i="4"/>
  <c r="DC22" i="4"/>
  <c r="DC30" i="4"/>
  <c r="DC49" i="4"/>
  <c r="DC31" i="4"/>
  <c r="DC10" i="4"/>
  <c r="DC5" i="4"/>
  <c r="DC42" i="4"/>
  <c r="DC23" i="4"/>
  <c r="DC18" i="4"/>
  <c r="DC29" i="4"/>
  <c r="DC34" i="4"/>
  <c r="DC39" i="4"/>
  <c r="DC37" i="4"/>
  <c r="DC17" i="4"/>
  <c r="DC24" i="4"/>
  <c r="DC8" i="4"/>
  <c r="DC4" i="4"/>
  <c r="DA39" i="4"/>
  <c r="DA41" i="4"/>
  <c r="DA37" i="4"/>
  <c r="DA23" i="4"/>
  <c r="DA47" i="4"/>
  <c r="DA3" i="4"/>
  <c r="DB14" i="4" s="1"/>
  <c r="DF14" i="4" s="1"/>
  <c r="DG14" i="4" s="1"/>
  <c r="DA31" i="4"/>
  <c r="DA27" i="4"/>
  <c r="DA35" i="4"/>
  <c r="DA12" i="4"/>
  <c r="DA48" i="4"/>
  <c r="DA21" i="4"/>
  <c r="DA38" i="4"/>
  <c r="DA40" i="4"/>
  <c r="DA32" i="4"/>
  <c r="DA17" i="4"/>
  <c r="DA49" i="4"/>
  <c r="DA18" i="4"/>
  <c r="DA29" i="4"/>
  <c r="DA50" i="4"/>
  <c r="DA13" i="4"/>
  <c r="DA9" i="4"/>
  <c r="DA45" i="4"/>
  <c r="DA10" i="4"/>
  <c r="DA46" i="4"/>
  <c r="DA4" i="4"/>
  <c r="DA34" i="4"/>
  <c r="DA42" i="4"/>
  <c r="DA15" i="4"/>
  <c r="DA26" i="4"/>
  <c r="DA6" i="4"/>
  <c r="DA43" i="4"/>
  <c r="DA16" i="4"/>
  <c r="DA44" i="4"/>
  <c r="DA24" i="4"/>
  <c r="DA8" i="4"/>
  <c r="DA36" i="4"/>
  <c r="DA51" i="4"/>
  <c r="DA20" i="4"/>
  <c r="DA28" i="4"/>
  <c r="DA5" i="4"/>
  <c r="DA19" i="4"/>
  <c r="DA33" i="4"/>
  <c r="DA25" i="4"/>
  <c r="DA22" i="4"/>
  <c r="DA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CH2" i="4" s="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C2" i="4"/>
  <c r="D2" i="4"/>
  <c r="B46" i="1" l="1"/>
  <c r="D39" i="4"/>
  <c r="E39" i="4" s="1"/>
  <c r="DB11" i="4"/>
  <c r="DF11" i="4" s="1"/>
  <c r="DG11" i="4" s="1"/>
  <c r="DB7" i="4"/>
  <c r="DF7" i="4" s="1"/>
  <c r="DG7" i="4" s="1"/>
  <c r="DD3" i="4"/>
  <c r="DH3" i="4" s="1"/>
  <c r="DI3" i="4" s="1"/>
  <c r="DD9" i="4"/>
  <c r="DH9" i="4" s="1"/>
  <c r="DI9" i="4" s="1"/>
  <c r="DD7" i="4"/>
  <c r="DH7" i="4" s="1"/>
  <c r="DI7" i="4" s="1"/>
  <c r="DD2" i="4"/>
  <c r="DH2" i="4" s="1"/>
  <c r="DD27" i="4"/>
  <c r="DH27" i="4" s="1"/>
  <c r="DI27" i="4" s="1"/>
  <c r="DD25" i="4"/>
  <c r="DH25" i="4" s="1"/>
  <c r="DI25" i="4" s="1"/>
  <c r="DD18" i="4"/>
  <c r="DH18" i="4" s="1"/>
  <c r="DI18" i="4" s="1"/>
  <c r="DD21" i="4"/>
  <c r="DH21" i="4" s="1"/>
  <c r="DI21" i="4" s="1"/>
  <c r="DD11" i="4"/>
  <c r="DH11" i="4" s="1"/>
  <c r="DI11" i="4" s="1"/>
  <c r="DD22" i="4"/>
  <c r="DH22" i="4" s="1"/>
  <c r="DI22" i="4" s="1"/>
  <c r="DD38" i="4"/>
  <c r="DH38" i="4" s="1"/>
  <c r="DI38" i="4" s="1"/>
  <c r="DD43" i="4"/>
  <c r="DH43" i="4" s="1"/>
  <c r="DI43" i="4" s="1"/>
  <c r="DD40" i="4"/>
  <c r="DH40" i="4" s="1"/>
  <c r="DI40" i="4" s="1"/>
  <c r="DD51" i="4"/>
  <c r="DH51" i="4" s="1"/>
  <c r="DI51" i="4" s="1"/>
  <c r="DD6" i="4"/>
  <c r="DH6" i="4" s="1"/>
  <c r="DI6" i="4" s="1"/>
  <c r="DD49" i="4"/>
  <c r="DH49" i="4" s="1"/>
  <c r="DI49" i="4" s="1"/>
  <c r="DD46" i="4"/>
  <c r="DH46" i="4" s="1"/>
  <c r="DI46" i="4" s="1"/>
  <c r="DD37" i="4"/>
  <c r="DH37" i="4" s="1"/>
  <c r="DI37" i="4" s="1"/>
  <c r="DD48" i="4"/>
  <c r="DH48" i="4" s="1"/>
  <c r="DI48" i="4" s="1"/>
  <c r="DD31" i="4"/>
  <c r="DH31" i="4" s="1"/>
  <c r="DI31" i="4" s="1"/>
  <c r="DD19" i="4"/>
  <c r="DH19" i="4" s="1"/>
  <c r="DI19" i="4" s="1"/>
  <c r="DD36" i="4"/>
  <c r="DH36" i="4" s="1"/>
  <c r="DI36" i="4" s="1"/>
  <c r="DD39" i="4"/>
  <c r="DH39" i="4" s="1"/>
  <c r="DI39" i="4" s="1"/>
  <c r="DD10" i="4"/>
  <c r="DH10" i="4" s="1"/>
  <c r="DI10" i="4" s="1"/>
  <c r="DD41" i="4"/>
  <c r="DH41" i="4" s="1"/>
  <c r="DI41" i="4" s="1"/>
  <c r="DD5" i="4"/>
  <c r="DH5" i="4" s="1"/>
  <c r="DI5" i="4" s="1"/>
  <c r="DD29" i="4"/>
  <c r="DH29" i="4" s="1"/>
  <c r="DI29" i="4" s="1"/>
  <c r="DD33" i="4"/>
  <c r="DH33" i="4" s="1"/>
  <c r="DI33" i="4" s="1"/>
  <c r="DD24" i="4"/>
  <c r="DH24" i="4" s="1"/>
  <c r="DI24" i="4" s="1"/>
  <c r="DD44" i="4"/>
  <c r="DH44" i="4" s="1"/>
  <c r="DI44" i="4" s="1"/>
  <c r="DD42" i="4"/>
  <c r="DH42" i="4" s="1"/>
  <c r="DI42" i="4" s="1"/>
  <c r="DD8" i="4"/>
  <c r="DH8" i="4" s="1"/>
  <c r="DI8" i="4" s="1"/>
  <c r="DD34" i="4"/>
  <c r="DH34" i="4" s="1"/>
  <c r="DI34" i="4" s="1"/>
  <c r="DD20" i="4"/>
  <c r="DH20" i="4" s="1"/>
  <c r="DI20" i="4" s="1"/>
  <c r="DD30" i="4"/>
  <c r="DH30" i="4" s="1"/>
  <c r="DI30" i="4" s="1"/>
  <c r="DD47" i="4"/>
  <c r="DH47" i="4" s="1"/>
  <c r="DI47" i="4" s="1"/>
  <c r="DD35" i="4"/>
  <c r="DH35" i="4" s="1"/>
  <c r="DI35" i="4" s="1"/>
  <c r="DD4" i="4"/>
  <c r="DH4" i="4" s="1"/>
  <c r="DI4" i="4" s="1"/>
  <c r="DD23" i="4"/>
  <c r="DH23" i="4" s="1"/>
  <c r="DI23" i="4" s="1"/>
  <c r="DD28" i="4"/>
  <c r="DH28" i="4" s="1"/>
  <c r="DI28" i="4" s="1"/>
  <c r="DD17" i="4"/>
  <c r="DH17" i="4" s="1"/>
  <c r="DI17" i="4" s="1"/>
  <c r="DD50" i="4"/>
  <c r="DH50" i="4" s="1"/>
  <c r="DI50" i="4" s="1"/>
  <c r="DD45" i="4"/>
  <c r="DH45" i="4" s="1"/>
  <c r="DI45" i="4" s="1"/>
  <c r="DD26" i="4"/>
  <c r="DH26" i="4" s="1"/>
  <c r="DI26" i="4" s="1"/>
  <c r="DD32" i="4"/>
  <c r="DH32" i="4" s="1"/>
  <c r="DI32" i="4" s="1"/>
  <c r="DB2" i="4"/>
  <c r="DB17" i="4"/>
  <c r="DF17" i="4" s="1"/>
  <c r="DG17" i="4" s="1"/>
  <c r="DB4" i="4"/>
  <c r="DF4" i="4" s="1"/>
  <c r="DG4" i="4" s="1"/>
  <c r="DB38" i="4"/>
  <c r="DF38" i="4" s="1"/>
  <c r="DG38" i="4" s="1"/>
  <c r="DB5" i="4"/>
  <c r="DF5" i="4" s="1"/>
  <c r="DG5" i="4" s="1"/>
  <c r="DB51" i="4"/>
  <c r="DF51" i="4" s="1"/>
  <c r="DG51" i="4" s="1"/>
  <c r="DB30" i="4"/>
  <c r="DF30" i="4" s="1"/>
  <c r="DG30" i="4" s="1"/>
  <c r="DB46" i="4"/>
  <c r="DF46" i="4" s="1"/>
  <c r="DG46" i="4" s="1"/>
  <c r="DB12" i="4"/>
  <c r="DF12" i="4" s="1"/>
  <c r="DG12" i="4" s="1"/>
  <c r="DB35" i="4"/>
  <c r="DF35" i="4" s="1"/>
  <c r="DG35" i="4" s="1"/>
  <c r="DB24" i="4"/>
  <c r="DF24" i="4" s="1"/>
  <c r="DG24" i="4" s="1"/>
  <c r="DB32" i="4"/>
  <c r="DF32" i="4" s="1"/>
  <c r="DG32" i="4" s="1"/>
  <c r="DB19" i="4"/>
  <c r="DF19" i="4" s="1"/>
  <c r="DG19" i="4" s="1"/>
  <c r="DB39" i="4"/>
  <c r="DF39" i="4" s="1"/>
  <c r="DG39" i="4" s="1"/>
  <c r="DB49" i="4"/>
  <c r="DF49" i="4" s="1"/>
  <c r="DG49" i="4" s="1"/>
  <c r="DB29" i="4"/>
  <c r="DF29" i="4" s="1"/>
  <c r="DG29" i="4" s="1"/>
  <c r="DB41" i="4"/>
  <c r="DF41" i="4" s="1"/>
  <c r="DG41" i="4" s="1"/>
  <c r="DB43" i="4"/>
  <c r="DF43" i="4" s="1"/>
  <c r="DG43" i="4" s="1"/>
  <c r="DB48" i="4"/>
  <c r="DF48" i="4" s="1"/>
  <c r="DG48" i="4" s="1"/>
  <c r="DB20" i="4"/>
  <c r="DF20" i="4" s="1"/>
  <c r="DG20" i="4" s="1"/>
  <c r="DB44" i="4"/>
  <c r="DF44" i="4" s="1"/>
  <c r="DG44" i="4" s="1"/>
  <c r="DB37" i="4"/>
  <c r="DF37" i="4" s="1"/>
  <c r="DG37" i="4" s="1"/>
  <c r="DB50" i="4"/>
  <c r="DF50" i="4" s="1"/>
  <c r="DG50" i="4" s="1"/>
  <c r="DB28" i="4"/>
  <c r="DF28" i="4" s="1"/>
  <c r="DG28" i="4" s="1"/>
  <c r="DB15" i="4"/>
  <c r="DF15" i="4" s="1"/>
  <c r="DG15" i="4" s="1"/>
  <c r="DB36" i="4"/>
  <c r="DF36" i="4" s="1"/>
  <c r="DG36" i="4" s="1"/>
  <c r="DB3" i="4"/>
  <c r="DF3" i="4" s="1"/>
  <c r="DG3" i="4" s="1"/>
  <c r="DB26" i="4"/>
  <c r="DF26" i="4" s="1"/>
  <c r="DG26" i="4" s="1"/>
  <c r="DB16" i="4"/>
  <c r="DF16" i="4" s="1"/>
  <c r="DG16" i="4" s="1"/>
  <c r="DB9" i="4"/>
  <c r="DB42" i="4"/>
  <c r="DF42" i="4" s="1"/>
  <c r="DG42" i="4" s="1"/>
  <c r="DB21" i="4"/>
  <c r="DF21" i="4" s="1"/>
  <c r="DG21" i="4" s="1"/>
  <c r="DB25" i="4"/>
  <c r="DF25" i="4" s="1"/>
  <c r="DG25" i="4" s="1"/>
  <c r="DB31" i="4"/>
  <c r="DF31" i="4" s="1"/>
  <c r="DG31" i="4" s="1"/>
  <c r="DB6" i="4"/>
  <c r="DF6" i="4" s="1"/>
  <c r="DG6" i="4" s="1"/>
  <c r="DB18" i="4"/>
  <c r="DF18" i="4" s="1"/>
  <c r="DG18" i="4" s="1"/>
  <c r="DB33" i="4"/>
  <c r="DF33" i="4" s="1"/>
  <c r="DG33" i="4" s="1"/>
  <c r="DB47" i="4"/>
  <c r="DF47" i="4" s="1"/>
  <c r="DG47" i="4" s="1"/>
  <c r="DB13" i="4"/>
  <c r="DF13" i="4" s="1"/>
  <c r="DG13" i="4" s="1"/>
  <c r="DB27" i="4"/>
  <c r="DF27" i="4" s="1"/>
  <c r="DG27" i="4" s="1"/>
  <c r="DB34" i="4"/>
  <c r="DF34" i="4" s="1"/>
  <c r="DG34" i="4" s="1"/>
  <c r="DB8" i="4"/>
  <c r="DB23" i="4"/>
  <c r="DF23" i="4" s="1"/>
  <c r="DG23" i="4" s="1"/>
  <c r="DB22" i="4"/>
  <c r="DF22" i="4" s="1"/>
  <c r="DG22" i="4" s="1"/>
  <c r="DB45" i="4"/>
  <c r="DF45" i="4" s="1"/>
  <c r="DG45" i="4" s="1"/>
  <c r="DB10" i="4"/>
  <c r="DF10" i="4" s="1"/>
  <c r="DG10" i="4" s="1"/>
  <c r="DB40" i="4"/>
  <c r="DF40" i="4" s="1"/>
  <c r="DG40" i="4" s="1"/>
  <c r="E2" i="4"/>
  <c r="B47" i="1" l="1"/>
  <c r="D40" i="4"/>
  <c r="E40" i="4" s="1"/>
  <c r="DF9" i="4"/>
  <c r="DG9" i="4" s="1"/>
  <c r="DF8" i="4"/>
  <c r="DG8" i="4" s="1"/>
  <c r="DF2" i="4"/>
  <c r="DI2" i="4"/>
  <c r="B48" i="1" l="1"/>
  <c r="D41" i="4"/>
  <c r="E41" i="4" s="1"/>
  <c r="DG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25" i="2"/>
  <c r="C59" i="2"/>
  <c r="C25" i="2"/>
  <c r="C65" i="2"/>
  <c r="D43" i="2"/>
  <c r="H30" i="2"/>
  <c r="H40" i="2"/>
  <c r="H62" i="2"/>
  <c r="G44" i="2" l="1"/>
  <c r="I55" i="2"/>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BU2" i="4" l="1"/>
</calcChain>
</file>

<file path=xl/sharedStrings.xml><?xml version="1.0" encoding="utf-8"?>
<sst xmlns="http://schemas.openxmlformats.org/spreadsheetml/2006/main" count="722" uniqueCount="585">
  <si>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</si>
  <si>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</si>
  <si>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</si>
  <si>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</si>
  <si>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</si>
  <si>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</si>
  <si>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</si>
  <si>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</si>
  <si>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</si>
  <si>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</si>
  <si>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</si>
  <si>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</si>
  <si>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</si>
  <si>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</si>
  <si>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</si>
  <si>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</si>
  <si>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</si>
  <si>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</si>
  <si>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</si>
  <si>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</si>
  <si>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</si>
  <si>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</si>
  <si>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</si>
  <si>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</si>
  <si>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</si>
  <si>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</si>
  <si>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</si>
  <si>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</si>
  <si>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</si>
  <si>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</si>
  <si>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</si>
  <si>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</si>
  <si>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</si>
  <si>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</si>
  <si>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</si>
  <si>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</si>
  <si>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</si>
  <si>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</si>
  <si>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</si>
  <si>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</si>
  <si>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</si>
  <si>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</si>
  <si>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</si>
  <si>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</si>
  <si>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</si>
  <si>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</si>
  <si>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</si>
  <si>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</si>
  <si>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</si>
  <si>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</si>
  <si>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</si>
  <si>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</si>
  <si>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</si>
  <si>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</si>
  <si>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</si>
  <si>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</si>
  <si>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</si>
  <si>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</si>
  <si>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</si>
  <si>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</si>
  <si>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</si>
  <si>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</si>
  <si>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</si>
  <si>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</si>
  <si>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</si>
  <si>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</si>
  <si>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</si>
  <si>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</si>
  <si>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</si>
  <si>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</si>
  <si>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</si>
  <si>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</si>
  <si>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</si>
  <si>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</si>
  <si>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</si>
  <si>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</si>
  <si>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</si>
  <si>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</si>
  <si>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</si>
  <si>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</si>
  <si>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</si>
  <si>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</si>
  <si>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</si>
  <si>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</si>
  <si>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</si>
  <si>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</si>
  <si>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</si>
  <si>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</si>
  <si>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</si>
  <si>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</si>
  <si>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</si>
  <si>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</si>
  <si>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</si>
  <si>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</si>
  <si>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</si>
  <si>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</si>
  <si>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</si>
  <si>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</si>
  <si>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</si>
  <si>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</si>
  <si>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</si>
  <si>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</si>
  <si>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</si>
  <si>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</si>
  <si>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</si>
  <si>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</si>
  <si>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</si>
  <si>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</si>
  <si>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</si>
  <si>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</si>
  <si>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</si>
  <si>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</si>
  <si>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</si>
  <si>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</si>
  <si>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</si>
  <si>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</si>
  <si>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</si>
  <si>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</si>
  <si>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</si>
  <si>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</si>
  <si>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</si>
  <si>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</si>
  <si>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</si>
  <si>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</si>
  <si>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</si>
  <si>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</si>
  <si>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</si>
  <si>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</si>
  <si>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</si>
  <si>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</si>
  <si>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</si>
  <si>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</si>
  <si>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</si>
  <si>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</si>
  <si>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</si>
  <si>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</si>
  <si>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</si>
  <si>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</si>
  <si>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</si>
  <si>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</si>
  <si>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</si>
  <si>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</si>
  <si>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</si>
  <si>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</si>
  <si>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</si>
  <si>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</si>
  <si>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</si>
  <si>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</si>
  <si>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</si>
  <si>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</si>
  <si>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</si>
  <si>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</si>
  <si>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</si>
  <si>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</si>
  <si>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</si>
  <si>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</si>
  <si>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</si>
  <si>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</si>
  <si>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</si>
  <si>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</si>
  <si>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</si>
  <si>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</si>
  <si>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</si>
  <si>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</si>
  <si>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</si>
  <si>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</si>
  <si>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</si>
  <si>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</si>
  <si>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</si>
  <si>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</si>
  <si>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</si>
  <si>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</si>
  <si>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</si>
  <si>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</si>
  <si>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</si>
  <si>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</si>
  <si>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</si>
  <si>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</si>
  <si>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</si>
  <si>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</si>
  <si>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</si>
  <si>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</si>
  <si>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</si>
  <si>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</si>
  <si>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</si>
  <si>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</si>
  <si>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</si>
  <si>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</si>
  <si>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</si>
  <si>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</si>
  <si>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</si>
  <si>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</si>
  <si>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</si>
  <si>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</si>
  <si>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</si>
  <si>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</si>
  <si>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</si>
  <si>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</si>
  <si>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</si>
  <si>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</si>
  <si>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</si>
  <si>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</si>
  <si>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</si>
  <si>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</si>
  <si>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</si>
  <si>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</si>
  <si>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</si>
  <si>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</si>
  <si>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</si>
  <si>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</si>
  <si>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</si>
  <si>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</si>
  <si>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</si>
  <si>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</si>
  <si>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</si>
  <si>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</si>
  <si>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</si>
  <si>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</si>
  <si>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</si>
  <si>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</si>
  <si>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</si>
  <si>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</si>
  <si>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</si>
  <si>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</si>
  <si>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</si>
  <si>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</si>
  <si>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</si>
  <si>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</si>
  <si>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</si>
  <si>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</si>
  <si>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</si>
  <si>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</si>
  <si>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</si>
  <si>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</si>
  <si>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</si>
  <si>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</si>
  <si>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</si>
  <si>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</si>
  <si>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</si>
  <si>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</si>
  <si>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</si>
  <si>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</si>
  <si>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</si>
  <si>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</si>
  <si>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</si>
  <si>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</si>
  <si>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</si>
  <si>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</si>
  <si>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</si>
  <si>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</si>
  <si>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</si>
  <si>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</si>
  <si>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</si>
  <si>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</si>
  <si>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</si>
  <si>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</si>
  <si>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</si>
  <si>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</si>
  <si>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</si>
  <si>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</si>
  <si>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</si>
  <si>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</si>
  <si>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</si>
  <si>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</si>
  <si>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</si>
  <si>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</si>
  <si>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</si>
  <si>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</si>
  <si>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</si>
  <si>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</si>
  <si>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</si>
  <si>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</si>
  <si>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</si>
  <si>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</si>
  <si>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</si>
  <si>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</si>
  <si>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</si>
  <si>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</si>
  <si>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</si>
  <si>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</si>
  <si>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</si>
  <si>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</si>
  <si>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</si>
  <si>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</si>
  <si>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</si>
  <si>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</si>
  <si>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</si>
  <si>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</si>
  <si>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</si>
  <si>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</si>
  <si>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</si>
  <si>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</si>
  <si>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</si>
  <si>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</si>
  <si>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</si>
  <si>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</si>
  <si>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</si>
  <si>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</si>
  <si>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</si>
  <si>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</si>
  <si>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</si>
  <si>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</si>
  <si>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</si>
  <si>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</si>
  <si>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</si>
  <si>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</si>
  <si>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</si>
  <si>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</si>
  <si>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</si>
  <si>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</si>
  <si>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</si>
  <si>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</si>
  <si>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</si>
  <si>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</si>
  <si>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</si>
  <si>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</si>
  <si>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</si>
  <si>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</si>
  <si>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</si>
  <si>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</si>
  <si>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</si>
  <si>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</si>
  <si>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</si>
  <si>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</si>
  <si>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</si>
  <si>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</si>
  <si>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</si>
  <si>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</si>
  <si>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</si>
  <si>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</si>
  <si>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</si>
  <si>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</si>
  <si>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</si>
  <si>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</si>
  <si>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</si>
  <si>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</si>
  <si>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</si>
  <si>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</si>
  <si>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</si>
  <si>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</si>
  <si>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</si>
  <si>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</si>
  <si>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</si>
  <si>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</si>
  <si>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</si>
  <si>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</si>
  <si>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</si>
  <si>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</si>
  <si>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</si>
  <si>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</si>
  <si>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</si>
  <si>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</si>
  <si>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</si>
  <si>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</si>
  <si>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</si>
  <si>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</si>
  <si>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</si>
  <si>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</si>
  <si>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</si>
  <si>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</si>
  <si>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</si>
  <si>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</si>
  <si>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</si>
  <si>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</si>
  <si>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</si>
  <si>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</si>
  <si>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</si>
  <si>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</si>
  <si>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</si>
  <si>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</si>
  <si>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</si>
  <si>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</si>
  <si>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</si>
  <si>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</si>
  <si>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</si>
  <si>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</si>
  <si>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</si>
  <si>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</si>
  <si>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</si>
  <si>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</si>
  <si>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</si>
  <si>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</si>
  <si>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</si>
  <si>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</si>
  <si>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</si>
  <si>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</si>
  <si>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</si>
  <si>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</si>
  <si>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</si>
  <si>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</si>
  <si>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</si>
  <si>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</si>
  <si>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</si>
  <si>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</si>
  <si>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</si>
  <si>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</si>
  <si>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</si>
  <si>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</si>
  <si>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</si>
  <si>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</si>
  <si>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</si>
  <si>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</si>
  <si>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</si>
  <si>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</si>
  <si>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</si>
  <si>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</si>
  <si>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</si>
  <si>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</si>
  <si>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</si>
  <si>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</si>
  <si>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</si>
  <si>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</si>
  <si>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</si>
  <si>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</si>
  <si>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</si>
  <si>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</si>
  <si>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</si>
  <si>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</si>
  <si>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</si>
  <si>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</si>
  <si>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</si>
  <si>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</si>
  <si>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</si>
  <si>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</si>
  <si>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</si>
  <si>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</si>
  <si>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</si>
  <si>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</si>
  <si>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</si>
  <si>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</si>
  <si>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</si>
  <si>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</si>
  <si>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</si>
  <si>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</si>
  <si>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</si>
  <si>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</si>
  <si>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</si>
  <si>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</si>
  <si>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</si>
  <si>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</si>
  <si>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</si>
  <si>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</si>
  <si>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</si>
  <si>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</si>
  <si>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</si>
  <si>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</si>
  <si>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</si>
  <si>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</si>
  <si>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</si>
  <si>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</si>
  <si>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</si>
  <si>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</si>
  <si>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</si>
  <si>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</si>
  <si>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</si>
  <si>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</si>
  <si>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</si>
  <si>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種目３</t>
    <rPh sb="0" eb="2">
      <t>シュモク</t>
    </rPh>
    <phoneticPr fontId="3"/>
  </si>
  <si>
    <t>入　　力　　例</t>
    <rPh sb="0" eb="1">
      <t>イ</t>
    </rPh>
    <rPh sb="3" eb="4">
      <t>チカラ</t>
    </rPh>
    <rPh sb="6" eb="7">
      <t>レイ</t>
    </rPh>
    <phoneticPr fontId="1"/>
  </si>
  <si>
    <t>確　　認　　項　　目</t>
    <rPh sb="0" eb="1">
      <t>アキラ</t>
    </rPh>
    <rPh sb="3" eb="4">
      <t>ニン</t>
    </rPh>
    <rPh sb="6" eb="7">
      <t>コウ</t>
    </rPh>
    <rPh sb="9" eb="10">
      <t>メ</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</si>
  <si>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</si>
  <si>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</si>
  <si>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</si>
  <si>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</si>
  <si>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</si>
  <si>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</si>
  <si>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</si>
  <si>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</si>
  <si>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</si>
  <si>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</si>
  <si>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</si>
  <si>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</si>
  <si>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</si>
  <si>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</si>
  <si>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</si>
  <si>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</si>
  <si>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</si>
  <si>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</si>
  <si>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</si>
  <si>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MLD参加者の
申込資格確認</t>
    <rPh sb="3" eb="6">
      <t>サンカシャ</t>
    </rPh>
    <phoneticPr fontId="1"/>
  </si>
  <si>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</si>
  <si>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</si>
  <si>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</si>
  <si>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</si>
  <si>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</si>
  <si>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</si>
  <si>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</si>
  <si>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</si>
  <si>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</si>
  <si>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</si>
  <si>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</si>
  <si>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マーシャル</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</si>
  <si>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</si>
  <si>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</si>
  <si>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</si>
  <si>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</si>
  <si>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</si>
  <si>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</si>
  <si>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</si>
  <si>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</si>
  <si>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</si>
  <si>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</si>
  <si>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</si>
  <si>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</si>
  <si>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</si>
  <si>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</si>
  <si>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</si>
  <si>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</si>
  <si>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</si>
  <si>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</si>
  <si>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</si>
  <si>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</si>
  <si>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</si>
  <si>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</si>
  <si>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</si>
  <si>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</si>
  <si>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</si>
  <si>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</si>
  <si>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</si>
  <si>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未</t>
    <rPh sb="0" eb="1">
      <t>ミ</t>
    </rPh>
    <phoneticPr fontId="1"/>
  </si>
  <si>
    <t>アナウンス</t>
    <phoneticPr fontId="1"/>
  </si>
  <si>
    <t>団体名
略称</t>
    <rPh sb="0" eb="2">
      <t>ダンタイ</t>
    </rPh>
    <rPh sb="2" eb="3">
      <t>メイ</t>
    </rPh>
    <rPh sb="4" eb="6">
      <t>リャクショウ</t>
    </rPh>
    <phoneticPr fontId="1"/>
  </si>
  <si>
    <t>左 記 市 内 校 名
（帰省先、住所番地は不要）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</si>
  <si>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</si>
  <si>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</si>
  <si>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</si>
  <si>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申込団体は、必ずご協力をお願いします。</t>
    <rPh sb="0" eb="2">
      <t>モウシコミ</t>
    </rPh>
    <rPh sb="2" eb="4">
      <t>ダンタイ</t>
    </rPh>
    <rPh sb="6" eb="7">
      <t>カナラ</t>
    </rPh>
    <rPh sb="9" eb="11">
      <t>キョウリョク</t>
    </rPh>
    <rPh sb="13" eb="14">
      <t>ネガ</t>
    </rPh>
    <phoneticPr fontId="3"/>
  </si>
  <si>
    <t>御希望部署に､叶わない場合がありますが、</t>
    <phoneticPr fontId="3"/>
  </si>
  <si>
    <t>その場合ご容赦頂き、競技会の安全運営と</t>
    <rPh sb="10" eb="12">
      <t>キョウギ</t>
    </rPh>
    <rPh sb="12" eb="13">
      <t>カイ</t>
    </rPh>
    <rPh sb="14" eb="16">
      <t>アンゼン</t>
    </rPh>
    <rPh sb="16" eb="18">
      <t>ウンエイ</t>
    </rPh>
    <phoneticPr fontId="3"/>
  </si>
  <si>
    <t>円滑な進行のために、宜しくお願いします。</t>
    <rPh sb="0" eb="2">
      <t>エンカツ</t>
    </rPh>
    <rPh sb="3" eb="5">
      <t>シンコウ</t>
    </rPh>
    <rPh sb="10" eb="11">
      <t>ヨロ</t>
    </rPh>
    <phoneticPr fontId="3"/>
  </si>
  <si>
    <t>協　力
競　技  役  員</t>
    <rPh sb="0" eb="1">
      <t>キョウ</t>
    </rPh>
    <rPh sb="2" eb="3">
      <t>チカラ</t>
    </rPh>
    <rPh sb="5" eb="6">
      <t>セリ</t>
    </rPh>
    <rPh sb="7" eb="8">
      <t>ワザ</t>
    </rPh>
    <rPh sb="10" eb="11">
      <t>エキ</t>
    </rPh>
    <rPh sb="13" eb="14">
      <t>イン</t>
    </rPh>
    <phoneticPr fontId="3"/>
  </si>
  <si>
    <t>氏      名</t>
    <rPh sb="0" eb="1">
      <t>シ</t>
    </rPh>
    <rPh sb="7" eb="8">
      <t>メイ</t>
    </rPh>
    <phoneticPr fontId="3"/>
  </si>
  <si>
    <t>部 署</t>
    <rPh sb="0" eb="1">
      <t>ブ</t>
    </rPh>
    <rPh sb="2" eb="3">
      <t>ショ</t>
    </rPh>
    <phoneticPr fontId="3"/>
  </si>
  <si>
    <t>部 署</t>
    <phoneticPr fontId="3"/>
  </si>
  <si>
    <t xml:space="preserve">１６日参加種目 </t>
    <rPh sb="2" eb="3">
      <t>ニチ</t>
    </rPh>
    <rPh sb="3" eb="5">
      <t>サンカ</t>
    </rPh>
    <rPh sb="5" eb="6">
      <t>タネ</t>
    </rPh>
    <rPh sb="6" eb="7">
      <t>モク</t>
    </rPh>
    <phoneticPr fontId="3"/>
  </si>
  <si>
    <t>Ｔ　Ｉ　Ｃ</t>
  </si>
  <si>
    <t>光英V高</t>
    <rPh sb="1" eb="2">
      <t>エイ</t>
    </rPh>
    <rPh sb="3" eb="4">
      <t>コウ</t>
    </rPh>
    <phoneticPr fontId="1"/>
  </si>
  <si>
    <t>光英V中</t>
    <rPh sb="1" eb="2">
      <t>エイ</t>
    </rPh>
    <rPh sb="3" eb="4">
      <t>チュウ</t>
    </rPh>
    <phoneticPr fontId="1"/>
  </si>
  <si>
    <t>競技役員１
　部署1</t>
    <rPh sb="0" eb="2">
      <t>キョウギ</t>
    </rPh>
    <rPh sb="2" eb="4">
      <t>ヤクイン</t>
    </rPh>
    <rPh sb="7" eb="9">
      <t>ブショ</t>
    </rPh>
    <phoneticPr fontId="3"/>
  </si>
  <si>
    <t>競技役員２
　部署2</t>
    <rPh sb="0" eb="2">
      <t>キョウギ</t>
    </rPh>
    <rPh sb="2" eb="4">
      <t>ヤクイン</t>
    </rPh>
    <rPh sb="7" eb="9">
      <t>ブショ</t>
    </rPh>
    <phoneticPr fontId="3"/>
  </si>
  <si>
    <t>競技役員３
　氏名</t>
    <rPh sb="0" eb="2">
      <t>キョウギ</t>
    </rPh>
    <rPh sb="2" eb="4">
      <t>ヤクイン</t>
    </rPh>
    <rPh sb="7" eb="9">
      <t>シメイ</t>
    </rPh>
    <phoneticPr fontId="3"/>
  </si>
  <si>
    <t>競技役員1
　部署2</t>
    <rPh sb="0" eb="2">
      <t>キョウギ</t>
    </rPh>
    <rPh sb="2" eb="4">
      <t>ヤクイン</t>
    </rPh>
    <rPh sb="7" eb="9">
      <t>ブショ</t>
    </rPh>
    <phoneticPr fontId="3"/>
  </si>
  <si>
    <t>競技役員2
　部署1</t>
    <rPh sb="0" eb="2">
      <t>キョウギ</t>
    </rPh>
    <rPh sb="2" eb="4">
      <t>ヤクイン</t>
    </rPh>
    <rPh sb="7" eb="9">
      <t>ブショ</t>
    </rPh>
    <phoneticPr fontId="3"/>
  </si>
  <si>
    <t>所属名
略称</t>
    <phoneticPr fontId="23"/>
  </si>
  <si>
    <t>現在松戸市内
在　住
在　勤
在　学</t>
    <rPh sb="0" eb="2">
      <t>ゲンザイ</t>
    </rPh>
    <rPh sb="2" eb="6">
      <t>マツドシナイ</t>
    </rPh>
    <rPh sb="7" eb="8">
      <t>ザイ</t>
    </rPh>
    <rPh sb="9" eb="10">
      <t>スミ</t>
    </rPh>
    <rPh sb="11" eb="12">
      <t>ザイ</t>
    </rPh>
    <rPh sb="13" eb="14">
      <t>ツトム</t>
    </rPh>
    <rPh sb="15" eb="16">
      <t>ザイ</t>
    </rPh>
    <rPh sb="17" eb="18">
      <t>ガク</t>
    </rPh>
    <phoneticPr fontId="1"/>
  </si>
  <si>
    <t>市内小中高大の
卒業・在学・
帰省地である。</t>
    <rPh sb="0" eb="2">
      <t>シナイ</t>
    </rPh>
    <rPh sb="2" eb="4">
      <t>コナカ</t>
    </rPh>
    <rPh sb="4" eb="6">
      <t>コウダイ</t>
    </rPh>
    <rPh sb="5" eb="6">
      <t>ダイ</t>
    </rPh>
    <rPh sb="8" eb="10">
      <t>ソツギョウ</t>
    </rPh>
    <rPh sb="11" eb="13">
      <t>ザイガク</t>
    </rPh>
    <rPh sb="15" eb="17">
      <t>キセイ</t>
    </rPh>
    <rPh sb="17" eb="18">
      <t>チ</t>
    </rPh>
    <phoneticPr fontId="3"/>
  </si>
  <si>
    <t>235th_Entry_File.xlsx
   ⇒⇒ 例：○○○235th_Entry_File.xlsx</t>
    <rPh sb="28" eb="29">
      <t>レイ</t>
    </rPh>
    <phoneticPr fontId="3"/>
  </si>
  <si>
    <t>令和５年度　第２３５回松戸市陸上競技記録会 　　（兼MLD②）</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</si>
  <si>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マーシャル主任</t>
    <rPh sb="5" eb="7">
      <t>シュニン</t>
    </rPh>
    <phoneticPr fontId="3"/>
  </si>
  <si>
    <t>在　住</t>
    <phoneticPr fontId="3"/>
  </si>
  <si>
    <t>市内校在学</t>
    <rPh sb="0" eb="1">
      <t>シ</t>
    </rPh>
    <rPh sb="1" eb="2">
      <t>ナイ</t>
    </rPh>
    <rPh sb="2" eb="3">
      <t>コウ</t>
    </rPh>
    <rPh sb="3" eb="5">
      <t>ザイガク</t>
    </rPh>
    <phoneticPr fontId="3"/>
  </si>
  <si>
    <t>マーシャル</t>
    <phoneticPr fontId="3"/>
  </si>
  <si>
    <t>在　勤</t>
    <phoneticPr fontId="3"/>
  </si>
  <si>
    <t>市内校卒業</t>
    <rPh sb="0" eb="1">
      <t>シ</t>
    </rPh>
    <rPh sb="1" eb="2">
      <t>ナイ</t>
    </rPh>
    <rPh sb="2" eb="3">
      <t>コウ</t>
    </rPh>
    <rPh sb="3" eb="5">
      <t>ソツギョウ</t>
    </rPh>
    <phoneticPr fontId="3"/>
  </si>
  <si>
    <t>記録主任</t>
    <rPh sb="0" eb="2">
      <t>キロク</t>
    </rPh>
    <rPh sb="2" eb="4">
      <t>シュニン</t>
    </rPh>
    <phoneticPr fontId="3"/>
  </si>
  <si>
    <t>在　学</t>
    <phoneticPr fontId="3"/>
  </si>
  <si>
    <t>出生帰省地</t>
    <rPh sb="0" eb="2">
      <t>シュッセイ</t>
    </rPh>
    <rPh sb="2" eb="4">
      <t>キセイ</t>
    </rPh>
    <rPh sb="4" eb="5">
      <t>チ</t>
    </rPh>
    <phoneticPr fontId="3"/>
  </si>
  <si>
    <t>記録・情報処理員</t>
    <phoneticPr fontId="3"/>
  </si>
  <si>
    <t>(記録証）</t>
    <rPh sb="1" eb="3">
      <t>キロク</t>
    </rPh>
    <rPh sb="3" eb="4">
      <t>ショウ</t>
    </rPh>
    <phoneticPr fontId="3"/>
  </si>
  <si>
    <t>写真判定員主任</t>
    <rPh sb="4" eb="5">
      <t>イン</t>
    </rPh>
    <rPh sb="5" eb="7">
      <t>シュニン</t>
    </rPh>
    <phoneticPr fontId="3"/>
  </si>
  <si>
    <t>写真判定員</t>
    <phoneticPr fontId="3"/>
  </si>
  <si>
    <t>決勝計時員主任</t>
    <rPh sb="2" eb="4">
      <t>ケイジ</t>
    </rPh>
    <rPh sb="4" eb="5">
      <t>イン</t>
    </rPh>
    <rPh sb="5" eb="7">
      <t>シュニン</t>
    </rPh>
    <phoneticPr fontId="3"/>
  </si>
  <si>
    <t>決勝計時員</t>
    <rPh sb="0" eb="2">
      <t>ケッショウ</t>
    </rPh>
    <phoneticPr fontId="3"/>
  </si>
  <si>
    <t>（ラップ計測）</t>
    <rPh sb="4" eb="6">
      <t>ケイソク</t>
    </rPh>
    <phoneticPr fontId="3"/>
  </si>
  <si>
    <t>気象計測主任</t>
    <rPh sb="0" eb="2">
      <t>キショウ</t>
    </rPh>
    <rPh sb="2" eb="4">
      <t>ケイソク</t>
    </rPh>
    <rPh sb="4" eb="6">
      <t>シュニン</t>
    </rPh>
    <phoneticPr fontId="3"/>
  </si>
  <si>
    <t>ｱﾅｳﾝｻｰ主任</t>
    <rPh sb="6" eb="8">
      <t>シュニン</t>
    </rPh>
    <phoneticPr fontId="3"/>
  </si>
  <si>
    <t>アナウンサー</t>
    <phoneticPr fontId="3"/>
  </si>
  <si>
    <t>競技者係主任</t>
    <rPh sb="4" eb="6">
      <t>シュニン</t>
    </rPh>
    <phoneticPr fontId="3"/>
  </si>
  <si>
    <t>競技者係</t>
    <phoneticPr fontId="3"/>
  </si>
  <si>
    <t>監察員主任</t>
    <rPh sb="2" eb="3">
      <t>イン</t>
    </rPh>
    <rPh sb="3" eb="5">
      <t>シュニン</t>
    </rPh>
    <phoneticPr fontId="3"/>
  </si>
  <si>
    <t>監察員</t>
    <phoneticPr fontId="3"/>
  </si>
  <si>
    <t>ｽﾀｰﾀｰ主任</t>
    <rPh sb="5" eb="7">
      <t>シュニン</t>
    </rPh>
    <phoneticPr fontId="3"/>
  </si>
  <si>
    <t>ｽﾀｰﾀｰ(ﾘｺｰﾗｰ)</t>
    <phoneticPr fontId="3"/>
  </si>
  <si>
    <t>出発係主任</t>
    <rPh sb="2" eb="3">
      <t>カカリ</t>
    </rPh>
    <rPh sb="3" eb="5">
      <t>シュニン</t>
    </rPh>
    <phoneticPr fontId="3"/>
  </si>
  <si>
    <t>出発係</t>
    <phoneticPr fontId="3"/>
  </si>
  <si>
    <t>（シューズ検定）</t>
    <rPh sb="5" eb="7">
      <t>ケンテイ</t>
    </rPh>
    <phoneticPr fontId="3"/>
  </si>
  <si>
    <t>周回記録主任</t>
    <rPh sb="4" eb="6">
      <t>シュニン</t>
    </rPh>
    <phoneticPr fontId="3"/>
  </si>
  <si>
    <t>周回記録員</t>
    <phoneticPr fontId="3"/>
  </si>
  <si>
    <t>医　　　務　　　係</t>
    <rPh sb="8" eb="9">
      <t>カカ</t>
    </rPh>
    <phoneticPr fontId="3"/>
  </si>
  <si>
    <t>受付庶務主任</t>
    <rPh sb="0" eb="2">
      <t>ウケツケ</t>
    </rPh>
    <rPh sb="4" eb="6">
      <t>シュニン</t>
    </rPh>
    <phoneticPr fontId="3"/>
  </si>
  <si>
    <t>団体個人受付</t>
    <rPh sb="0" eb="2">
      <t>ダンタイ</t>
    </rPh>
    <rPh sb="2" eb="4">
      <t>コジン</t>
    </rPh>
    <rPh sb="4" eb="6">
      <t>ウケツケ</t>
    </rPh>
    <phoneticPr fontId="3"/>
  </si>
  <si>
    <t>中学男子2000m</t>
    <rPh sb="0" eb="2">
      <t>チュウガク</t>
    </rPh>
    <rPh sb="2" eb="4">
      <t>ダンシ</t>
    </rPh>
    <phoneticPr fontId="1"/>
  </si>
  <si>
    <t>中学女子1000m</t>
    <rPh sb="0" eb="2">
      <t>チュウガク</t>
    </rPh>
    <rPh sb="2" eb="4">
      <t>ジョシ</t>
    </rPh>
    <phoneticPr fontId="1"/>
  </si>
  <si>
    <t>学　連</t>
    <rPh sb="0" eb="1">
      <t>ガク</t>
    </rPh>
    <rPh sb="2" eb="3">
      <t>レン</t>
    </rPh>
    <phoneticPr fontId="3"/>
  </si>
  <si>
    <t>MＲＫ ＮＡＮＳ２１Ｖ(WST) 235th EntryFileMRKK</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</si>
</sst>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u/>
      <sz val="13"/>
      <color theme="10"/>
      <name val="ＭＳ Ｐゴシック"/>
      <family val="3"/>
      <charset val="128"/>
      <scheme val="minor"/>
    </font>
    <font>
      <sz val="10"/>
      <color theme="0" tint="-4.9989318521683403E-2"/>
      <name val="ＭＳ Ｐ明朝"/>
      <family val="1"/>
      <charset val="128"/>
    </font>
    <font>
      <sz val="1"/>
      <name val="ＭＳ Ｐゴシック"/>
      <family val="3"/>
      <charset val="128"/>
    </font>
    <font>
      <sz val="1"/>
      <name val="ＭＳ ゴシック"/>
      <family val="3"/>
      <charset val="128"/>
    </font>
    <font>
      <sz val="1"/>
      <color indexed="8"/>
      <name val="ＭＳ ゴシック"/>
      <family val="3"/>
      <charset val="128"/>
    </font>
    <font>
      <sz val="1"/>
      <color theme="0"/>
      <name val="ＭＳ ゴシック"/>
      <family val="3"/>
      <charset val="128"/>
    </font>
    <font>
      <b/>
      <sz val="10"/>
      <color indexed="8"/>
      <name val="ＭＳ Ｐ明朝"/>
      <family val="1"/>
      <charset val="128"/>
    </font>
    <font>
      <sz val="12"/>
      <color theme="1"/>
      <name val="ＭＳ Ｐ明朝"/>
      <family val="2"/>
      <charset val="128"/>
    </font>
    <font>
      <sz val="12"/>
      <color theme="1"/>
      <name val="ＭＳ Ｐ明朝"/>
      <family val="1"/>
      <charset val="128"/>
    </font>
    <font>
      <b/>
      <sz val="8"/>
      <name val="ＭＳ ゴシック"/>
      <family val="3"/>
      <charset val="128"/>
    </font>
  </fonts>
  <fills count="35">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2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DotDot">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94">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3" fillId="0" borderId="0" xfId="0" applyFont="1">
      <alignment vertical="center"/>
    </xf>
    <xf numFmtId="0" fontId="37" fillId="0" borderId="0" xfId="0" applyFont="1">
      <alignment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right"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right"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0" borderId="97"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49" fontId="47" fillId="0" borderId="0" xfId="0" applyNumberFormat="1" applyFont="1">
      <alignment vertical="center"/>
    </xf>
    <xf numFmtId="0" fontId="33" fillId="0" borderId="0" xfId="0" applyFont="1" applyAlignment="1">
      <alignment horizontal="center" vertical="center"/>
    </xf>
    <xf numFmtId="0" fontId="52"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20" borderId="136"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33" fillId="20" borderId="136" xfId="0" applyFont="1" applyFill="1" applyBorder="1" applyProtection="1">
      <alignment vertical="center"/>
      <protection hidden="1"/>
    </xf>
    <xf numFmtId="0" fontId="37" fillId="20" borderId="4" xfId="0" applyFont="1" applyFill="1" applyBorder="1" applyProtection="1">
      <alignment vertical="center"/>
      <protection hidden="1"/>
    </xf>
    <xf numFmtId="0" fontId="37" fillId="0" borderId="0" xfId="0" applyFont="1" applyProtection="1">
      <alignment vertical="center"/>
      <protection hidden="1"/>
    </xf>
    <xf numFmtId="0" fontId="33" fillId="20" borderId="134" xfId="0" applyFont="1" applyFill="1" applyBorder="1" applyProtection="1">
      <alignment vertical="center"/>
      <protection hidden="1"/>
    </xf>
    <xf numFmtId="0" fontId="33"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3" fillId="20" borderId="73" xfId="0" applyFont="1" applyFill="1" applyBorder="1" applyAlignment="1" applyProtection="1">
      <alignment horizontal="center" vertical="center"/>
      <protection hidden="1"/>
    </xf>
    <xf numFmtId="0" fontId="51"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50"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3"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7" fillId="0" borderId="5" xfId="0" applyFont="1" applyBorder="1" applyAlignment="1">
      <alignment horizontal="center" vertical="center"/>
    </xf>
    <xf numFmtId="0" fontId="47" fillId="0" borderId="5" xfId="0" applyFont="1" applyBorder="1">
      <alignment vertical="center"/>
    </xf>
    <xf numFmtId="0" fontId="47" fillId="0" borderId="5" xfId="0" applyFont="1" applyBorder="1" applyAlignment="1">
      <alignment horizontal="left" vertical="center"/>
    </xf>
    <xf numFmtId="0" fontId="33" fillId="20" borderId="149" xfId="0" applyFont="1" applyFill="1" applyBorder="1" applyProtection="1">
      <alignment vertical="center"/>
      <protection hidden="1"/>
    </xf>
    <xf numFmtId="0" fontId="33" fillId="20" borderId="68" xfId="0" applyFont="1" applyFill="1" applyBorder="1" applyAlignment="1" applyProtection="1">
      <alignment horizontal="center" vertical="center"/>
      <protection hidden="1"/>
    </xf>
    <xf numFmtId="0" fontId="33" fillId="20" borderId="151" xfId="0" applyFont="1" applyFill="1" applyBorder="1" applyProtection="1">
      <alignment vertical="center"/>
      <protection hidden="1"/>
    </xf>
    <xf numFmtId="0" fontId="33" fillId="20" borderId="152"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49" xfId="0" applyFont="1" applyFill="1" applyBorder="1" applyAlignment="1" applyProtection="1">
      <alignment horizontal="center" vertical="center"/>
      <protection hidden="1"/>
    </xf>
    <xf numFmtId="0" fontId="24" fillId="20" borderId="153"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4" fillId="0" borderId="0" xfId="0" applyFont="1" applyProtection="1">
      <alignment vertical="center"/>
      <protection hidden="1"/>
    </xf>
    <xf numFmtId="0" fontId="54" fillId="0" borderId="79" xfId="0" applyFont="1" applyBorder="1" applyProtection="1">
      <alignment vertical="center"/>
      <protection hidden="1"/>
    </xf>
    <xf numFmtId="0" fontId="54" fillId="0" borderId="8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4" fillId="0" borderId="0" xfId="0" applyFont="1">
      <alignment vertical="center"/>
    </xf>
    <xf numFmtId="0" fontId="53" fillId="0" borderId="146" xfId="2" applyFont="1" applyBorder="1" applyAlignment="1" applyProtection="1">
      <alignment horizontal="center" vertical="top" wrapText="1"/>
      <protection hidden="1"/>
    </xf>
    <xf numFmtId="0" fontId="0" fillId="0" borderId="78" xfId="0" applyBorder="1" applyProtection="1">
      <alignment vertical="center"/>
      <protection hidden="1"/>
    </xf>
    <xf numFmtId="0" fontId="33" fillId="0" borderId="80" xfId="0" applyFont="1" applyBorder="1" applyProtection="1">
      <alignment vertical="center"/>
      <protection hidden="1"/>
    </xf>
    <xf numFmtId="0" fontId="0" fillId="0" borderId="125" xfId="0" applyBorder="1" applyProtection="1">
      <alignment vertical="center"/>
      <protection hidden="1"/>
    </xf>
    <xf numFmtId="0" fontId="33" fillId="0" borderId="126" xfId="0" applyFont="1" applyBorder="1" applyProtection="1">
      <alignment vertical="center"/>
      <protection hidden="1"/>
    </xf>
    <xf numFmtId="0" fontId="0" fillId="0" borderId="81" xfId="0" applyBorder="1" applyProtection="1">
      <alignment vertical="center"/>
      <protection hidden="1"/>
    </xf>
    <xf numFmtId="0" fontId="33" fillId="0" borderId="82" xfId="0" applyFont="1" applyBorder="1" applyProtection="1">
      <alignment vertical="center"/>
      <protection hidden="1"/>
    </xf>
    <xf numFmtId="0" fontId="37" fillId="0" borderId="78" xfId="0" applyFont="1" applyBorder="1" applyProtection="1">
      <alignment vertical="center"/>
      <protection hidden="1"/>
    </xf>
    <xf numFmtId="0" fontId="38" fillId="0" borderId="80" xfId="0" applyFont="1" applyBorder="1" applyProtection="1">
      <alignment vertical="center"/>
      <protection hidden="1"/>
    </xf>
    <xf numFmtId="0" fontId="37" fillId="0" borderId="125" xfId="0" applyFont="1" applyBorder="1" applyProtection="1">
      <alignment vertical="center"/>
      <protection hidden="1"/>
    </xf>
    <xf numFmtId="0" fontId="38" fillId="0" borderId="126" xfId="0" applyFont="1" applyBorder="1" applyProtection="1">
      <alignment vertical="center"/>
      <protection hidden="1"/>
    </xf>
    <xf numFmtId="0" fontId="37" fillId="0" borderId="168" xfId="0" applyFont="1" applyBorder="1" applyProtection="1">
      <alignment vertical="center"/>
      <protection hidden="1"/>
    </xf>
    <xf numFmtId="0" fontId="38" fillId="0" borderId="169"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9" fillId="20" borderId="150" xfId="0" applyFont="1" applyFill="1" applyBorder="1" applyAlignment="1" applyProtection="1">
      <alignment horizontal="center" vertical="center"/>
      <protection hidden="1"/>
    </xf>
    <xf numFmtId="0" fontId="39" fillId="20" borderId="137" xfId="0" applyFont="1" applyFill="1" applyBorder="1" applyAlignment="1" applyProtection="1">
      <alignment horizontal="center" vertical="center"/>
      <protection hidden="1"/>
    </xf>
    <xf numFmtId="0" fontId="39" fillId="20" borderId="138" xfId="0" applyFont="1" applyFill="1" applyBorder="1" applyAlignment="1" applyProtection="1">
      <alignment horizontal="center" vertical="center"/>
      <protection hidden="1"/>
    </xf>
    <xf numFmtId="49" fontId="57" fillId="20" borderId="154" xfId="0" applyNumberFormat="1" applyFont="1" applyFill="1" applyBorder="1" applyAlignment="1" applyProtection="1">
      <alignment horizontal="center" vertical="center"/>
      <protection hidden="1"/>
    </xf>
    <xf numFmtId="49" fontId="57" fillId="20" borderId="136" xfId="0" applyNumberFormat="1" applyFont="1" applyFill="1" applyBorder="1" applyAlignment="1" applyProtection="1">
      <alignment horizontal="center" vertical="center"/>
      <protection hidden="1"/>
    </xf>
    <xf numFmtId="0" fontId="25" fillId="0" borderId="126"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9" borderId="190"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7"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9"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6" fillId="0" borderId="0" xfId="2" applyFont="1" applyAlignment="1" applyProtection="1">
      <alignment vertical="center" wrapText="1"/>
      <protection hidden="1"/>
    </xf>
    <xf numFmtId="0" fontId="45" fillId="0" borderId="6" xfId="2" applyFont="1" applyBorder="1" applyAlignment="1" applyProtection="1">
      <alignment vertical="center" wrapText="1"/>
      <protection hidden="1"/>
    </xf>
    <xf numFmtId="0" fontId="46" fillId="0" borderId="6" xfId="2" applyFont="1" applyBorder="1" applyAlignment="1" applyProtection="1">
      <alignment vertical="center" wrapText="1"/>
      <protection hidden="1"/>
    </xf>
    <xf numFmtId="0" fontId="6" fillId="0" borderId="0" xfId="2" applyFont="1" applyAlignment="1" applyProtection="1">
      <alignment vertical="center"/>
      <protection hidden="1"/>
    </xf>
    <xf numFmtId="0" fontId="46"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5" fillId="23"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7" borderId="1" xfId="0" applyFont="1" applyFill="1" applyBorder="1" applyAlignment="1">
      <alignment horizontal="center"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6" fillId="0" borderId="0" xfId="0" applyFont="1" applyProtection="1">
      <alignment vertical="center"/>
      <protection hidden="1"/>
    </xf>
    <xf numFmtId="0" fontId="49" fillId="20" borderId="50" xfId="0" applyFont="1" applyFill="1" applyBorder="1" applyProtection="1">
      <alignment vertical="center"/>
      <protection hidden="1"/>
    </xf>
    <xf numFmtId="0" fontId="49" fillId="20" borderId="52" xfId="0" applyFont="1" applyFill="1" applyBorder="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67" fillId="20" borderId="50" xfId="0" applyFont="1" applyFill="1" applyBorder="1" applyAlignment="1" applyProtection="1">
      <alignment horizontal="center" vertical="center"/>
      <protection hidden="1"/>
    </xf>
    <xf numFmtId="49" fontId="43"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3"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shrinkToFit="1"/>
      <protection locked="0"/>
    </xf>
    <xf numFmtId="49" fontId="24" fillId="24" borderId="110" xfId="2" applyNumberFormat="1" applyFont="1" applyFill="1" applyBorder="1" applyAlignment="1" applyProtection="1">
      <alignment horizontal="left" vertical="center" shrinkToFit="1"/>
      <protection locked="0"/>
    </xf>
    <xf numFmtId="49" fontId="24" fillId="24" borderId="180"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3" fillId="0" borderId="76" xfId="2" applyFont="1" applyBorder="1" applyAlignment="1" applyProtection="1">
      <alignment horizontal="center" vertical="top"/>
      <protection hidden="1"/>
    </xf>
    <xf numFmtId="0" fontId="63" fillId="0" borderId="148"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9" fillId="19" borderId="0" xfId="2" applyFont="1" applyFill="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4" fillId="20" borderId="50" xfId="2" applyFont="1" applyFill="1" applyBorder="1" applyAlignment="1" applyProtection="1">
      <alignment vertical="center"/>
      <protection hidden="1"/>
    </xf>
    <xf numFmtId="0" fontId="64" fillId="20" borderId="52" xfId="2" applyFont="1" applyFill="1" applyBorder="1" applyAlignment="1" applyProtection="1">
      <alignment vertical="center"/>
      <protection hidden="1"/>
    </xf>
    <xf numFmtId="0" fontId="64" fillId="20" borderId="90" xfId="2" applyFont="1" applyFill="1" applyBorder="1" applyAlignment="1" applyProtection="1">
      <alignment vertical="center"/>
      <protection hidden="1"/>
    </xf>
    <xf numFmtId="0" fontId="64" fillId="20" borderId="91" xfId="2" applyFont="1" applyFill="1" applyBorder="1" applyAlignment="1" applyProtection="1">
      <alignment vertical="center"/>
      <protection hidden="1"/>
    </xf>
    <xf numFmtId="0" fontId="53"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3" fillId="20" borderId="68" xfId="0" applyFont="1" applyFill="1" applyBorder="1" applyProtection="1">
      <alignment vertical="center"/>
      <protection hidden="1"/>
    </xf>
    <xf numFmtId="0" fontId="56" fillId="20" borderId="133" xfId="0" applyFont="1" applyFill="1" applyBorder="1" applyAlignment="1" applyProtection="1">
      <alignment horizontal="right" vertical="center"/>
      <protection hidden="1"/>
    </xf>
    <xf numFmtId="0" fontId="0" fillId="20" borderId="158" xfId="0" applyFill="1" applyBorder="1" applyProtection="1">
      <alignment vertical="center"/>
      <protection hidden="1"/>
    </xf>
    <xf numFmtId="0" fontId="33" fillId="20" borderId="139" xfId="0" applyFont="1" applyFill="1" applyBorder="1" applyProtection="1">
      <alignment vertical="center"/>
      <protection hidden="1"/>
    </xf>
    <xf numFmtId="0" fontId="39" fillId="20" borderId="158" xfId="0" applyFont="1" applyFill="1" applyBorder="1" applyProtection="1">
      <alignment vertical="center"/>
      <protection hidden="1"/>
    </xf>
    <xf numFmtId="0" fontId="40" fillId="20" borderId="158" xfId="0" applyFont="1" applyFill="1" applyBorder="1" applyProtection="1">
      <alignment vertical="center"/>
      <protection hidden="1"/>
    </xf>
    <xf numFmtId="0" fontId="56" fillId="20" borderId="72" xfId="0" applyFont="1" applyFill="1" applyBorder="1" applyAlignment="1" applyProtection="1">
      <alignment horizontal="right" vertical="center"/>
      <protection hidden="1"/>
    </xf>
    <xf numFmtId="0" fontId="60"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0" fillId="20" borderId="159"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3" fillId="20" borderId="51" xfId="0" applyFont="1" applyFill="1" applyBorder="1" applyProtection="1">
      <alignment vertical="center"/>
      <protection hidden="1"/>
    </xf>
    <xf numFmtId="0" fontId="36"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48"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9"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3" fillId="25" borderId="114" xfId="2" applyFont="1" applyFill="1" applyBorder="1" applyAlignment="1" applyProtection="1">
      <alignment horizontal="center" vertical="center"/>
      <protection hidden="1"/>
    </xf>
    <xf numFmtId="0" fontId="43" fillId="25" borderId="102" xfId="2" applyFont="1" applyFill="1" applyBorder="1" applyAlignment="1" applyProtection="1">
      <alignment horizontal="center" vertical="center"/>
      <protection hidden="1"/>
    </xf>
    <xf numFmtId="0" fontId="43" fillId="25" borderId="108" xfId="2" applyFont="1" applyFill="1" applyBorder="1" applyAlignment="1" applyProtection="1">
      <alignment horizontal="center" vertical="center"/>
      <protection hidden="1"/>
    </xf>
    <xf numFmtId="0" fontId="43" fillId="25" borderId="96" xfId="2" applyFont="1" applyFill="1" applyBorder="1" applyAlignment="1" applyProtection="1">
      <alignment horizontal="center" vertical="center"/>
      <protection hidden="1"/>
    </xf>
    <xf numFmtId="0" fontId="43"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3"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3"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3"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3"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8" fillId="0" borderId="0" xfId="0" applyFont="1" applyProtection="1">
      <alignment vertical="center"/>
      <protection hidden="1"/>
    </xf>
    <xf numFmtId="0" fontId="69" fillId="20" borderId="139" xfId="0" applyFont="1" applyFill="1" applyBorder="1" applyProtection="1">
      <alignment vertical="center"/>
      <protection hidden="1"/>
    </xf>
    <xf numFmtId="0" fontId="69" fillId="20" borderId="73" xfId="0" applyFont="1" applyFill="1" applyBorder="1" applyProtection="1">
      <alignment vertical="center"/>
      <protection hidden="1"/>
    </xf>
    <xf numFmtId="0" fontId="69" fillId="20" borderId="52" xfId="0" applyFont="1" applyFill="1" applyBorder="1" applyProtection="1">
      <alignment vertical="center"/>
      <protection hidden="1"/>
    </xf>
    <xf numFmtId="0" fontId="69" fillId="20" borderId="68" xfId="0" applyFont="1" applyFill="1" applyBorder="1" applyProtection="1">
      <alignment vertical="center"/>
      <protection hidden="1"/>
    </xf>
    <xf numFmtId="0" fontId="69" fillId="20" borderId="165" xfId="0" applyFont="1" applyFill="1" applyBorder="1" applyProtection="1">
      <alignment vertical="center"/>
      <protection hidden="1"/>
    </xf>
    <xf numFmtId="0" fontId="69" fillId="20" borderId="31" xfId="0" applyFont="1" applyFill="1" applyBorder="1" applyProtection="1">
      <alignment vertical="center"/>
      <protection hidden="1"/>
    </xf>
    <xf numFmtId="0" fontId="71"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3" fillId="24" borderId="114" xfId="2" applyFont="1" applyFill="1" applyBorder="1" applyAlignment="1" applyProtection="1">
      <alignment horizontal="right"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15" borderId="0" xfId="0" applyFill="1" applyAlignment="1">
      <alignment horizontal="right" vertical="center" textRotation="255" wrapText="1"/>
    </xf>
    <xf numFmtId="0" fontId="0" fillId="20" borderId="0" xfId="0" applyFill="1" applyAlignment="1">
      <alignment vertical="center" textRotation="255" wrapText="1"/>
    </xf>
    <xf numFmtId="0" fontId="0" fillId="24" borderId="0" xfId="0" applyFill="1" applyAlignment="1">
      <alignment vertical="center" textRotation="255" wrapText="1"/>
    </xf>
    <xf numFmtId="0" fontId="0" fillId="0" borderId="0" xfId="0" applyAlignment="1">
      <alignment vertical="center" textRotation="255" wrapText="1"/>
    </xf>
    <xf numFmtId="0" fontId="0" fillId="24" borderId="0" xfId="0" applyFill="1" applyAlignment="1">
      <alignment horizontal="center" vertical="center" textRotation="255" wrapText="1"/>
    </xf>
    <xf numFmtId="49" fontId="43" fillId="24" borderId="102" xfId="2" applyNumberFormat="1" applyFont="1" applyFill="1" applyBorder="1" applyAlignment="1" applyProtection="1">
      <alignment horizontal="right" vertical="center"/>
      <protection locked="0"/>
    </xf>
    <xf numFmtId="49" fontId="43" fillId="24" borderId="108" xfId="2" applyNumberFormat="1" applyFont="1" applyFill="1" applyBorder="1" applyAlignment="1" applyProtection="1">
      <alignment horizontal="right" vertical="center"/>
      <protection locked="0"/>
    </xf>
    <xf numFmtId="49" fontId="43" fillId="24" borderId="96" xfId="2" applyNumberFormat="1" applyFont="1" applyFill="1" applyBorder="1" applyAlignment="1" applyProtection="1">
      <alignment horizontal="right" vertical="center"/>
      <protection locked="0"/>
    </xf>
    <xf numFmtId="49" fontId="43" fillId="24" borderId="178" xfId="2" applyNumberFormat="1" applyFont="1" applyFill="1" applyBorder="1" applyAlignment="1" applyProtection="1">
      <alignment horizontal="right" vertical="center"/>
      <protection locked="0"/>
    </xf>
    <xf numFmtId="0" fontId="57" fillId="20" borderId="150" xfId="0" applyFont="1" applyFill="1" applyBorder="1" applyAlignment="1" applyProtection="1">
      <alignment horizontal="center" vertical="center"/>
      <protection hidden="1"/>
    </xf>
    <xf numFmtId="0" fontId="57"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15" fillId="18" borderId="78" xfId="2" applyFont="1" applyFill="1" applyBorder="1" applyAlignment="1" applyProtection="1">
      <alignment vertical="center" wrapText="1"/>
      <protection hidden="1"/>
    </xf>
    <xf numFmtId="0" fontId="15" fillId="18" borderId="81" xfId="2" applyFont="1" applyFill="1" applyBorder="1" applyAlignment="1" applyProtection="1">
      <alignment vertical="center" wrapText="1"/>
      <protection hidden="1"/>
    </xf>
    <xf numFmtId="0" fontId="15" fillId="18" borderId="232" xfId="2" applyFont="1" applyFill="1" applyBorder="1" applyAlignment="1" applyProtection="1">
      <alignment vertical="center" wrapTex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24" fillId="2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protection locked="0"/>
    </xf>
    <xf numFmtId="0" fontId="24" fillId="20" borderId="249" xfId="2" applyFont="1" applyFill="1" applyBorder="1" applyAlignment="1" applyProtection="1">
      <alignment horizontal="center" vertical="center"/>
      <protection locked="0"/>
    </xf>
    <xf numFmtId="0" fontId="24" fillId="20" borderId="250" xfId="2" applyFont="1" applyFill="1" applyBorder="1" applyAlignment="1" applyProtection="1">
      <alignment horizontal="center" vertical="center"/>
      <protection locked="0"/>
    </xf>
    <xf numFmtId="0" fontId="24" fillId="20" borderId="251" xfId="2" applyFont="1" applyFill="1" applyBorder="1" applyAlignment="1" applyProtection="1">
      <alignment horizontal="center" vertical="center"/>
      <protection locked="0"/>
    </xf>
    <xf numFmtId="0" fontId="24" fillId="30" borderId="257" xfId="2" applyFont="1" applyFill="1" applyBorder="1" applyAlignment="1" applyProtection="1">
      <alignment horizontal="center" vertical="center"/>
      <protection locked="0"/>
    </xf>
    <xf numFmtId="0" fontId="24" fillId="30" borderId="258" xfId="2" applyFont="1" applyFill="1" applyBorder="1" applyAlignment="1" applyProtection="1">
      <alignment horizontal="center" vertical="center"/>
      <protection locked="0"/>
    </xf>
    <xf numFmtId="0" fontId="24" fillId="30" borderId="259" xfId="2" applyFont="1" applyFill="1" applyBorder="1" applyAlignment="1" applyProtection="1">
      <alignment horizontal="center" vertical="center"/>
      <protection locked="0"/>
    </xf>
    <xf numFmtId="0" fontId="24" fillId="30" borderId="260" xfId="2" applyFont="1" applyFill="1" applyBorder="1" applyAlignment="1" applyProtection="1">
      <alignment horizontal="center" vertical="center"/>
      <protection locked="0"/>
    </xf>
    <xf numFmtId="0" fontId="24" fillId="30" borderId="261" xfId="2" applyFont="1" applyFill="1" applyBorder="1" applyAlignment="1" applyProtection="1">
      <alignment horizontal="center" vertical="center"/>
      <protection locked="0"/>
    </xf>
    <xf numFmtId="0" fontId="6" fillId="0" borderId="30" xfId="2" applyFont="1" applyBorder="1" applyAlignment="1" applyProtection="1">
      <alignment horizontal="center" vertical="center" shrinkToFit="1"/>
      <protection hidden="1"/>
    </xf>
    <xf numFmtId="0" fontId="6" fillId="20" borderId="263"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protection hidden="1"/>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center" vertical="center"/>
    </xf>
    <xf numFmtId="0" fontId="6" fillId="20" borderId="126" xfId="2" applyFont="1" applyFill="1" applyBorder="1" applyAlignment="1" applyProtection="1">
      <alignment horizontal="center" vertical="center"/>
      <protection hidden="1"/>
    </xf>
    <xf numFmtId="0" fontId="24" fillId="20" borderId="273" xfId="2" applyFont="1" applyFill="1" applyBorder="1" applyAlignment="1" applyProtection="1">
      <alignment horizontal="center" vertical="center" shrinkToFit="1"/>
      <protection locked="0"/>
    </xf>
    <xf numFmtId="0" fontId="24" fillId="20" borderId="274" xfId="2" applyFont="1" applyFill="1" applyBorder="1" applyAlignment="1" applyProtection="1">
      <alignment horizontal="center" vertical="center" shrinkToFit="1"/>
      <protection locked="0"/>
    </xf>
    <xf numFmtId="0" fontId="24" fillId="20" borderId="275" xfId="2" applyFont="1" applyFill="1" applyBorder="1" applyAlignment="1" applyProtection="1">
      <alignment horizontal="center" vertical="center" shrinkToFit="1"/>
      <protection locked="0"/>
    </xf>
    <xf numFmtId="0" fontId="24" fillId="20" borderId="276" xfId="2" applyFont="1" applyFill="1" applyBorder="1" applyAlignment="1" applyProtection="1">
      <alignment horizontal="center" vertical="center" shrinkToFit="1"/>
      <protection locked="0"/>
    </xf>
    <xf numFmtId="0" fontId="24" fillId="20" borderId="277" xfId="2" applyFont="1" applyFill="1" applyBorder="1" applyAlignment="1" applyProtection="1">
      <alignment horizontal="center" vertical="center" shrinkToFit="1"/>
      <protection locked="0"/>
    </xf>
    <xf numFmtId="0" fontId="24" fillId="20" borderId="171" xfId="2" applyFont="1" applyFill="1" applyBorder="1" applyAlignment="1" applyProtection="1">
      <alignment vertical="center"/>
      <protection locked="0"/>
    </xf>
    <xf numFmtId="0" fontId="24" fillId="20" borderId="172" xfId="2" applyFont="1" applyFill="1" applyBorder="1" applyAlignment="1" applyProtection="1">
      <alignment vertical="center"/>
      <protection locked="0"/>
    </xf>
    <xf numFmtId="0" fontId="24" fillId="20" borderId="173" xfId="2" applyFont="1" applyFill="1" applyBorder="1" applyAlignment="1" applyProtection="1">
      <alignment vertical="center"/>
      <protection locked="0"/>
    </xf>
    <xf numFmtId="0" fontId="24" fillId="20" borderId="174"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38" fillId="0" borderId="0" xfId="0" applyFont="1">
      <alignment vertical="center"/>
    </xf>
    <xf numFmtId="0" fontId="13" fillId="0" borderId="0" xfId="0" applyFont="1">
      <alignment vertical="center"/>
    </xf>
    <xf numFmtId="0" fontId="24" fillId="20" borderId="132" xfId="0" applyFont="1" applyFill="1" applyBorder="1" applyAlignment="1" applyProtection="1">
      <alignment horizontal="center" vertical="center"/>
      <protection hidden="1"/>
    </xf>
    <xf numFmtId="0" fontId="24" fillId="20" borderId="151"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5" xfId="0" applyFont="1" applyFill="1" applyBorder="1" applyAlignment="1" applyProtection="1">
      <alignment horizontal="center" vertical="center"/>
      <protection hidden="1"/>
    </xf>
    <xf numFmtId="0" fontId="80" fillId="0" borderId="0" xfId="0" applyFont="1" applyProtection="1">
      <alignment vertical="center"/>
      <protection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56" fillId="16" borderId="78" xfId="0" applyFont="1" applyFill="1" applyBorder="1" applyProtection="1">
      <alignment vertical="center"/>
      <protection hidden="1"/>
    </xf>
    <xf numFmtId="0" fontId="56" fillId="16" borderId="79" xfId="0" applyFont="1" applyFill="1" applyBorder="1" applyProtection="1">
      <alignment vertical="center"/>
      <protection hidden="1"/>
    </xf>
    <xf numFmtId="0" fontId="56" fillId="16" borderId="125" xfId="0" applyFont="1" applyFill="1" applyBorder="1" applyProtection="1">
      <alignment vertical="center"/>
      <protection hidden="1"/>
    </xf>
    <xf numFmtId="0" fontId="56" fillId="16" borderId="0" xfId="0" applyFont="1" applyFill="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52" xfId="0" applyFill="1" applyBorder="1" applyProtection="1">
      <alignment vertical="center"/>
      <protection hidden="1"/>
    </xf>
    <xf numFmtId="0" fontId="0" fillId="24" borderId="246"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36"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37"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38"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39"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40" xfId="2" applyFont="1" applyBorder="1" applyAlignment="1" applyProtection="1">
      <alignment horizontal="center" vertical="center"/>
      <protection hidden="1"/>
    </xf>
    <xf numFmtId="0" fontId="13" fillId="0" borderId="0" xfId="0" applyFont="1" applyAlignment="1">
      <alignment horizontal="left" vertical="center"/>
    </xf>
    <xf numFmtId="0" fontId="82" fillId="0" borderId="78" xfId="0" applyFont="1" applyBorder="1" applyAlignment="1" applyProtection="1">
      <alignment horizontal="left" vertical="center"/>
      <protection hidden="1"/>
    </xf>
    <xf numFmtId="0" fontId="43"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3"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3"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3"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3"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48" fillId="0" borderId="0" xfId="0" applyFont="1">
      <alignment vertical="center"/>
    </xf>
    <xf numFmtId="0" fontId="83" fillId="0" borderId="0" xfId="0" applyFont="1">
      <alignment vertical="center"/>
    </xf>
    <xf numFmtId="0" fontId="84" fillId="0" borderId="0" xfId="0" applyFont="1">
      <alignment vertical="center"/>
    </xf>
    <xf numFmtId="0" fontId="65"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9" fillId="20" borderId="284" xfId="0" applyFont="1" applyFill="1" applyBorder="1" applyAlignment="1" applyProtection="1">
      <alignment horizontal="center" vertical="center"/>
      <protection hidden="1"/>
    </xf>
    <xf numFmtId="0" fontId="39" fillId="20" borderId="285" xfId="0" applyFont="1" applyFill="1" applyBorder="1" applyAlignment="1" applyProtection="1">
      <alignment horizontal="center" vertical="center"/>
      <protection hidden="1"/>
    </xf>
    <xf numFmtId="0" fontId="39" fillId="20" borderId="283" xfId="0" applyFont="1" applyFill="1" applyBorder="1" applyAlignment="1" applyProtection="1">
      <alignment horizontal="center" vertical="center"/>
      <protection hidden="1"/>
    </xf>
    <xf numFmtId="0" fontId="33" fillId="20" borderId="140" xfId="0" applyFont="1" applyFill="1" applyBorder="1" applyAlignment="1" applyProtection="1">
      <alignment horizontal="right" vertical="center"/>
      <protection hidden="1"/>
    </xf>
    <xf numFmtId="0" fontId="39" fillId="20" borderId="154" xfId="0" applyFont="1" applyFill="1" applyBorder="1" applyAlignment="1" applyProtection="1">
      <alignment horizontal="center" vertical="center"/>
      <protection hidden="1"/>
    </xf>
    <xf numFmtId="0" fontId="33" fillId="20" borderId="13" xfId="0" applyFont="1" applyFill="1" applyBorder="1" applyAlignment="1" applyProtection="1">
      <alignment horizontal="center" vertical="center"/>
      <protection hidden="1"/>
    </xf>
    <xf numFmtId="0" fontId="33" fillId="20" borderId="155" xfId="0" applyFont="1" applyFill="1" applyBorder="1" applyAlignment="1" applyProtection="1">
      <alignment horizontal="right" vertical="center"/>
      <protection hidden="1"/>
    </xf>
    <xf numFmtId="0" fontId="33" fillId="20" borderId="153" xfId="0" applyFont="1" applyFill="1" applyBorder="1" applyProtection="1">
      <alignment vertical="center"/>
      <protection hidden="1"/>
    </xf>
    <xf numFmtId="0" fontId="33"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13" fillId="16" borderId="118" xfId="2" applyFont="1" applyFill="1" applyBorder="1" applyAlignment="1" applyProtection="1">
      <alignment horizontal="center"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3" fontId="0" fillId="0" borderId="0" xfId="0" applyNumberFormat="1">
      <alignment vertical="center"/>
    </xf>
    <xf numFmtId="0" fontId="6" fillId="0" borderId="286" xfId="2" applyFont="1" applyBorder="1" applyAlignment="1" applyProtection="1">
      <alignment horizontal="center"/>
      <protection hidden="1"/>
    </xf>
    <xf numFmtId="0" fontId="24" fillId="0" borderId="236" xfId="2" applyFont="1" applyBorder="1" applyAlignment="1" applyProtection="1">
      <alignment horizontal="center" vertical="center" shrinkToFit="1"/>
      <protection hidden="1"/>
    </xf>
    <xf numFmtId="0" fontId="24" fillId="0" borderId="237" xfId="2" applyFont="1" applyBorder="1" applyAlignment="1" applyProtection="1">
      <alignment horizontal="center" vertical="center" shrinkToFit="1"/>
      <protection hidden="1"/>
    </xf>
    <xf numFmtId="0" fontId="24" fillId="0" borderId="238" xfId="2" applyFont="1" applyBorder="1" applyAlignment="1" applyProtection="1">
      <alignment horizontal="center" vertical="center" shrinkToFit="1"/>
      <protection hidden="1"/>
    </xf>
    <xf numFmtId="0" fontId="24" fillId="0" borderId="239" xfId="2" applyFont="1" applyBorder="1" applyAlignment="1" applyProtection="1">
      <alignment horizontal="center" vertical="center" shrinkToFit="1"/>
      <protection hidden="1"/>
    </xf>
    <xf numFmtId="0" fontId="24" fillId="0" borderId="240" xfId="2" applyFont="1" applyBorder="1" applyAlignment="1" applyProtection="1">
      <alignment horizontal="center" vertical="center" shrinkToFit="1"/>
      <protection hidden="1"/>
    </xf>
    <xf numFmtId="0" fontId="56" fillId="16" borderId="80" xfId="0" applyFont="1" applyFill="1" applyBorder="1" applyProtection="1">
      <alignment vertical="center"/>
      <protection hidden="1"/>
    </xf>
    <xf numFmtId="0" fontId="56" fillId="16" borderId="126" xfId="0" applyFont="1" applyFill="1" applyBorder="1" applyProtection="1">
      <alignment vertical="center"/>
      <protection hidden="1"/>
    </xf>
    <xf numFmtId="0" fontId="0" fillId="16" borderId="82" xfId="0" applyFill="1" applyBorder="1" applyProtection="1">
      <alignment vertical="center"/>
      <protection hidden="1"/>
    </xf>
    <xf numFmtId="0" fontId="78" fillId="0" borderId="233" xfId="0" applyFont="1" applyBorder="1" applyAlignment="1" applyProtection="1">
      <alignment horizontal="center" vertical="center"/>
      <protection hidden="1"/>
    </xf>
    <xf numFmtId="0" fontId="24" fillId="20" borderId="241" xfId="2" applyFont="1" applyFill="1" applyBorder="1" applyAlignment="1" applyProtection="1">
      <alignment vertical="center" shrinkToFit="1"/>
      <protection locked="0"/>
    </xf>
    <xf numFmtId="0" fontId="24" fillId="20" borderId="242" xfId="2" applyFont="1" applyFill="1" applyBorder="1" applyAlignment="1" applyProtection="1">
      <alignment vertical="center" shrinkToFit="1"/>
      <protection locked="0"/>
    </xf>
    <xf numFmtId="0" fontId="24" fillId="20" borderId="243" xfId="2" applyFont="1" applyFill="1" applyBorder="1" applyAlignment="1" applyProtection="1">
      <alignment vertical="center" shrinkToFit="1"/>
      <protection locked="0"/>
    </xf>
    <xf numFmtId="0" fontId="24" fillId="20" borderId="244" xfId="2" applyFont="1" applyFill="1" applyBorder="1" applyAlignment="1" applyProtection="1">
      <alignment vertical="center" shrinkToFit="1"/>
      <protection locked="0"/>
    </xf>
    <xf numFmtId="0" fontId="24" fillId="20" borderId="245" xfId="2" applyFont="1" applyFill="1" applyBorder="1" applyAlignment="1" applyProtection="1">
      <alignment vertical="center" shrinkToFit="1"/>
      <protection locked="0"/>
    </xf>
    <xf numFmtId="0" fontId="88" fillId="0" borderId="0" xfId="0" applyFont="1" applyAlignment="1" applyProtection="1">
      <alignment horizontal="center" vertical="center"/>
      <protection hidden="1"/>
    </xf>
    <xf numFmtId="0" fontId="89" fillId="0" borderId="0" xfId="0" applyFont="1" applyAlignment="1" applyProtection="1">
      <alignment horizontal="center" vertical="center"/>
      <protection hidden="1"/>
    </xf>
    <xf numFmtId="0" fontId="89" fillId="0" borderId="0" xfId="0" applyFont="1" applyProtection="1">
      <alignment vertical="center"/>
      <protection hidden="1"/>
    </xf>
    <xf numFmtId="49" fontId="89" fillId="0" borderId="0" xfId="0" applyNumberFormat="1" applyFont="1" applyAlignment="1" applyProtection="1">
      <alignment horizontal="left" vertical="center"/>
      <protection hidden="1"/>
    </xf>
    <xf numFmtId="49" fontId="89" fillId="0" borderId="0" xfId="0" applyNumberFormat="1" applyFont="1" applyProtection="1">
      <alignment vertical="center"/>
      <protection hidden="1"/>
    </xf>
    <xf numFmtId="49" fontId="89" fillId="0" borderId="0" xfId="0" applyNumberFormat="1" applyFont="1" applyAlignment="1" applyProtection="1">
      <alignment horizontal="center" vertical="center"/>
      <protection hidden="1"/>
    </xf>
    <xf numFmtId="0" fontId="89" fillId="0" borderId="0" xfId="0" applyFont="1" applyAlignment="1" applyProtection="1">
      <alignment horizontal="left" vertical="center"/>
      <protection hidden="1"/>
    </xf>
    <xf numFmtId="49" fontId="89" fillId="0" borderId="0" xfId="0" applyNumberFormat="1" applyFont="1" applyAlignment="1" applyProtection="1">
      <alignment horizontal="right" vertical="center"/>
      <protection hidden="1"/>
    </xf>
    <xf numFmtId="49" fontId="88" fillId="0" borderId="0" xfId="0" applyNumberFormat="1" applyFont="1" applyAlignment="1" applyProtection="1">
      <alignment horizontal="center" vertical="center"/>
      <protection hidden="1"/>
    </xf>
    <xf numFmtId="0" fontId="90" fillId="0" borderId="0" xfId="0" applyFont="1" applyProtection="1">
      <alignment vertical="center"/>
      <protection hidden="1"/>
    </xf>
    <xf numFmtId="0" fontId="89" fillId="0" borderId="0" xfId="0" applyFont="1" applyAlignment="1" applyProtection="1">
      <alignment horizontal="right" vertical="center"/>
      <protection hidden="1"/>
    </xf>
    <xf numFmtId="56" fontId="91" fillId="16" borderId="79" xfId="0" applyNumberFormat="1" applyFont="1" applyFill="1" applyBorder="1" applyProtection="1">
      <alignment vertical="center"/>
      <protection hidden="1"/>
    </xf>
    <xf numFmtId="56" fontId="91" fillId="16" borderId="80" xfId="0" applyNumberFormat="1" applyFont="1" applyFill="1" applyBorder="1" applyProtection="1">
      <alignment vertical="center"/>
      <protection hidden="1"/>
    </xf>
    <xf numFmtId="56" fontId="91" fillId="16" borderId="0" xfId="0" applyNumberFormat="1" applyFont="1" applyFill="1" applyProtection="1">
      <alignment vertical="center"/>
      <protection hidden="1"/>
    </xf>
    <xf numFmtId="56" fontId="91" fillId="16" borderId="126" xfId="0" applyNumberFormat="1" applyFont="1" applyFill="1" applyBorder="1" applyProtection="1">
      <alignment vertical="center"/>
      <protection hidden="1"/>
    </xf>
    <xf numFmtId="56" fontId="91" fillId="16" borderId="6" xfId="0" applyNumberFormat="1" applyFont="1" applyFill="1" applyBorder="1" applyProtection="1">
      <alignment vertical="center"/>
      <protection hidden="1"/>
    </xf>
    <xf numFmtId="56" fontId="91" fillId="16" borderId="82" xfId="0" applyNumberFormat="1" applyFont="1" applyFill="1" applyBorder="1" applyProtection="1">
      <alignment vertical="center"/>
      <protection hidden="1"/>
    </xf>
    <xf numFmtId="0" fontId="13" fillId="16" borderId="84" xfId="2" applyFont="1" applyFill="1" applyBorder="1" applyAlignment="1" applyProtection="1">
      <alignment vertical="center"/>
      <protection hidden="1"/>
    </xf>
    <xf numFmtId="0" fontId="13" fillId="0" borderId="1" xfId="2" applyFont="1" applyBorder="1" applyAlignment="1" applyProtection="1">
      <alignment horizontal="center" vertical="center"/>
      <protection locked="0"/>
    </xf>
    <xf numFmtId="0" fontId="13" fillId="0" borderId="118" xfId="2" applyFont="1" applyBorder="1" applyAlignment="1" applyProtection="1">
      <alignment horizontal="center" vertical="center"/>
      <protection locked="0"/>
    </xf>
    <xf numFmtId="0" fontId="30" fillId="33" borderId="50" xfId="2" applyFont="1" applyFill="1" applyBorder="1" applyAlignment="1" applyProtection="1">
      <alignment horizontal="left" vertical="center"/>
      <protection locked="0"/>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94" fillId="0" borderId="0" xfId="2" applyFont="1" applyAlignment="1" applyProtection="1">
      <alignment vertical="center" wrapText="1"/>
      <protection hidden="1"/>
    </xf>
    <xf numFmtId="0" fontId="12" fillId="0" borderId="0" xfId="2" applyFont="1" applyAlignment="1" applyProtection="1">
      <alignment vertical="center" wrapText="1"/>
      <protection hidden="1"/>
    </xf>
    <xf numFmtId="49" fontId="12" fillId="0" borderId="28" xfId="2" applyNumberFormat="1" applyFont="1" applyBorder="1" applyAlignment="1" applyProtection="1">
      <alignment horizontal="center" vertical="center"/>
      <protection hidden="1"/>
    </xf>
    <xf numFmtId="49" fontId="12" fillId="0" borderId="36" xfId="2" quotePrefix="1" applyNumberFormat="1" applyFont="1" applyBorder="1" applyAlignment="1" applyProtection="1">
      <alignment horizontal="center" vertical="center"/>
      <protection hidden="1"/>
    </xf>
    <xf numFmtId="49" fontId="12" fillId="0" borderId="40" xfId="2" quotePrefix="1" applyNumberFormat="1" applyFont="1" applyBorder="1" applyAlignment="1" applyProtection="1">
      <alignment horizontal="center" vertical="center"/>
      <protection hidden="1"/>
    </xf>
    <xf numFmtId="49" fontId="12" fillId="0" borderId="44" xfId="2" quotePrefix="1" applyNumberFormat="1" applyFont="1" applyBorder="1" applyAlignment="1" applyProtection="1">
      <alignment horizontal="center" vertical="center"/>
      <protection hidden="1"/>
    </xf>
    <xf numFmtId="49" fontId="12" fillId="0" borderId="28" xfId="2" quotePrefix="1" applyNumberFormat="1" applyFont="1" applyBorder="1" applyAlignment="1" applyProtection="1">
      <alignment horizontal="center" vertical="center"/>
      <protection hidden="1"/>
    </xf>
    <xf numFmtId="0" fontId="88" fillId="34" borderId="0" xfId="0" applyFont="1" applyFill="1" applyProtection="1">
      <alignment vertical="center"/>
      <protection hidden="1"/>
    </xf>
    <xf numFmtId="0" fontId="87" fillId="34" borderId="0" xfId="0" applyFont="1" applyFill="1" applyProtection="1">
      <alignment vertical="center"/>
      <protection hidden="1"/>
    </xf>
    <xf numFmtId="0" fontId="88" fillId="34" borderId="0" xfId="0" applyFont="1" applyFill="1" applyAlignment="1" applyProtection="1">
      <alignment horizontal="center" vertical="center"/>
      <protection hidden="1"/>
    </xf>
    <xf numFmtId="0" fontId="90" fillId="34" borderId="0" xfId="0" applyFont="1" applyFill="1" applyProtection="1">
      <alignment vertical="center"/>
      <protection hidden="1"/>
    </xf>
    <xf numFmtId="0" fontId="87" fillId="34" borderId="0" xfId="0" applyFont="1" applyFill="1" applyAlignment="1" applyProtection="1">
      <alignment horizontal="center" vertical="center"/>
      <protection hidden="1"/>
    </xf>
    <xf numFmtId="0" fontId="87" fillId="34" borderId="0" xfId="0" applyFont="1" applyFill="1" applyAlignment="1" applyProtection="1">
      <alignment horizontal="left" vertical="center"/>
      <protection hidden="1"/>
    </xf>
    <xf numFmtId="0" fontId="72" fillId="16" borderId="167" xfId="0" applyFont="1" applyFill="1" applyBorder="1" applyAlignment="1" applyProtection="1">
      <alignment horizontal="center" vertical="distributed" textRotation="255" indent="1"/>
      <protection hidden="1"/>
    </xf>
    <xf numFmtId="0" fontId="72" fillId="16" borderId="31" xfId="0" applyFont="1" applyFill="1" applyBorder="1" applyAlignment="1" applyProtection="1">
      <alignment horizontal="center" vertical="distributed" textRotation="255" indent="1"/>
      <protection hidden="1"/>
    </xf>
    <xf numFmtId="0" fontId="72" fillId="16" borderId="224" xfId="0" applyFont="1" applyFill="1" applyBorder="1" applyAlignment="1" applyProtection="1">
      <alignment horizontal="center" vertical="distributed" textRotation="255" indent="1"/>
      <protection hidden="1"/>
    </xf>
    <xf numFmtId="0" fontId="72" fillId="19" borderId="221" xfId="0" applyFont="1" applyFill="1" applyBorder="1" applyAlignment="1" applyProtection="1">
      <alignment horizontal="center" vertical="distributed" textRotation="255" wrapText="1" indent="1"/>
      <protection hidden="1"/>
    </xf>
    <xf numFmtId="0" fontId="72" fillId="19" borderId="222" xfId="0" applyFont="1" applyFill="1" applyBorder="1" applyAlignment="1" applyProtection="1">
      <alignment horizontal="center" vertical="distributed" textRotation="255" wrapText="1" indent="1"/>
      <protection hidden="1"/>
    </xf>
    <xf numFmtId="0" fontId="72" fillId="19" borderId="269" xfId="0" applyFont="1" applyFill="1" applyBorder="1" applyAlignment="1" applyProtection="1">
      <alignment horizontal="center" vertical="distributed" textRotation="255" wrapText="1" indent="1"/>
      <protection hidden="1"/>
    </xf>
    <xf numFmtId="0" fontId="60" fillId="19" borderId="166" xfId="2" applyFont="1" applyFill="1" applyBorder="1" applyAlignment="1" applyProtection="1">
      <alignment horizontal="left" vertical="center" wrapText="1"/>
      <protection hidden="1"/>
    </xf>
    <xf numFmtId="0" fontId="60" fillId="19" borderId="79" xfId="2" applyFont="1" applyFill="1" applyBorder="1" applyAlignment="1" applyProtection="1">
      <alignment horizontal="left" vertical="center" wrapText="1"/>
      <protection hidden="1"/>
    </xf>
    <xf numFmtId="0" fontId="60"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60" fillId="19" borderId="189" xfId="2" applyFont="1" applyFill="1" applyBorder="1" applyAlignment="1" applyProtection="1">
      <alignment horizontal="left" vertical="center" wrapText="1"/>
      <protection hidden="1"/>
    </xf>
    <xf numFmtId="0" fontId="60" fillId="19" borderId="185" xfId="2" applyFont="1" applyFill="1" applyBorder="1" applyAlignment="1" applyProtection="1">
      <alignment horizontal="left" vertical="center" wrapText="1"/>
      <protection hidden="1"/>
    </xf>
    <xf numFmtId="0" fontId="60" fillId="19" borderId="193" xfId="2" applyFont="1" applyFill="1" applyBorder="1" applyAlignment="1" applyProtection="1">
      <alignment horizontal="left" vertical="center" wrapText="1"/>
      <protection hidden="1"/>
    </xf>
    <xf numFmtId="0" fontId="75" fillId="16" borderId="225" xfId="2" applyFont="1" applyFill="1" applyBorder="1" applyAlignment="1" applyProtection="1">
      <alignment horizontal="center" vertical="center" wrapText="1"/>
      <protection hidden="1"/>
    </xf>
    <xf numFmtId="0" fontId="75" fillId="16" borderId="222" xfId="2" applyFont="1" applyFill="1" applyBorder="1" applyAlignment="1" applyProtection="1">
      <alignment horizontal="center" vertical="center" wrapText="1"/>
      <protection hidden="1"/>
    </xf>
    <xf numFmtId="0" fontId="75" fillId="16" borderId="223" xfId="2" applyFont="1" applyFill="1" applyBorder="1" applyAlignment="1" applyProtection="1">
      <alignment horizontal="center" vertical="center" wrapText="1"/>
      <protection hidden="1"/>
    </xf>
    <xf numFmtId="0" fontId="60" fillId="16" borderId="187" xfId="2" applyFont="1" applyFill="1" applyBorder="1" applyAlignment="1" applyProtection="1">
      <alignment horizontal="left" vertical="center" wrapText="1"/>
      <protection hidden="1"/>
    </xf>
    <xf numFmtId="0" fontId="60" fillId="16" borderId="196" xfId="2" applyFont="1" applyFill="1" applyBorder="1" applyAlignment="1" applyProtection="1">
      <alignment horizontal="left" vertical="center" wrapText="1"/>
      <protection hidden="1"/>
    </xf>
    <xf numFmtId="0" fontId="36" fillId="16" borderId="229" xfId="2" applyFont="1" applyFill="1" applyBorder="1" applyAlignment="1" applyProtection="1">
      <alignment horizontal="center" vertical="center" wrapText="1"/>
      <protection hidden="1"/>
    </xf>
    <xf numFmtId="0" fontId="36" fillId="16" borderId="50" xfId="2" applyFont="1" applyFill="1" applyBorder="1" applyAlignment="1" applyProtection="1">
      <alignment horizontal="center" vertical="center" wrapText="1"/>
      <protection hidden="1"/>
    </xf>
    <xf numFmtId="0" fontId="36" fillId="16" borderId="230" xfId="2" applyFont="1" applyFill="1" applyBorder="1" applyAlignment="1" applyProtection="1">
      <alignment horizontal="center" vertical="center" wrapText="1"/>
      <protection hidden="1"/>
    </xf>
    <xf numFmtId="0" fontId="36" fillId="16" borderId="211" xfId="2" applyFont="1" applyFill="1" applyBorder="1" applyAlignment="1" applyProtection="1">
      <alignment horizontal="center" vertical="center" wrapText="1"/>
      <protection hidden="1"/>
    </xf>
    <xf numFmtId="0" fontId="36" fillId="16" borderId="0" xfId="2" applyFont="1" applyFill="1" applyAlignment="1" applyProtection="1">
      <alignment horizontal="center" vertical="center" wrapText="1"/>
      <protection hidden="1"/>
    </xf>
    <xf numFmtId="0" fontId="36" fillId="16" borderId="191" xfId="2" applyFont="1" applyFill="1" applyBorder="1" applyAlignment="1" applyProtection="1">
      <alignment horizontal="center" vertical="center" wrapText="1"/>
      <protection hidden="1"/>
    </xf>
    <xf numFmtId="0" fontId="36" fillId="16" borderId="212" xfId="2" applyFont="1" applyFill="1" applyBorder="1" applyAlignment="1" applyProtection="1">
      <alignment horizontal="center" vertical="center" wrapText="1"/>
      <protection hidden="1"/>
    </xf>
    <xf numFmtId="0" fontId="36" fillId="16" borderId="186" xfId="2" applyFont="1" applyFill="1" applyBorder="1" applyAlignment="1" applyProtection="1">
      <alignment horizontal="center" vertical="center" wrapText="1"/>
      <protection hidden="1"/>
    </xf>
    <xf numFmtId="0" fontId="36" fillId="16" borderId="192" xfId="2" applyFont="1" applyFill="1" applyBorder="1" applyAlignment="1" applyProtection="1">
      <alignment horizontal="center" vertical="center" wrapText="1"/>
      <protection hidden="1"/>
    </xf>
    <xf numFmtId="0" fontId="60" fillId="16" borderId="226" xfId="2" applyFont="1" applyFill="1" applyBorder="1" applyAlignment="1" applyProtection="1">
      <alignment horizontal="center" vertical="center" wrapText="1"/>
      <protection hidden="1"/>
    </xf>
    <xf numFmtId="0" fontId="60" fillId="16" borderId="227" xfId="2" applyFont="1" applyFill="1" applyBorder="1" applyAlignment="1" applyProtection="1">
      <alignment horizontal="center" vertical="center" wrapText="1"/>
      <protection hidden="1"/>
    </xf>
    <xf numFmtId="0" fontId="60" fillId="16" borderId="228" xfId="2" applyFont="1" applyFill="1" applyBorder="1" applyAlignment="1" applyProtection="1">
      <alignment horizontal="center" vertical="center" wrapText="1"/>
      <protection hidden="1"/>
    </xf>
    <xf numFmtId="0" fontId="60" fillId="16" borderId="213" xfId="2" applyFont="1" applyFill="1" applyBorder="1" applyAlignment="1" applyProtection="1">
      <alignment horizontal="left" vertical="center" wrapText="1"/>
      <protection hidden="1"/>
    </xf>
    <xf numFmtId="0" fontId="60" fillId="16" borderId="214" xfId="2" applyFont="1" applyFill="1" applyBorder="1" applyAlignment="1" applyProtection="1">
      <alignment horizontal="left" vertical="center" wrapText="1"/>
      <protection hidden="1"/>
    </xf>
    <xf numFmtId="0" fontId="60" fillId="16" borderId="215" xfId="2" applyFont="1" applyFill="1" applyBorder="1" applyAlignment="1" applyProtection="1">
      <alignment horizontal="left" vertical="center" wrapText="1"/>
      <protection hidden="1"/>
    </xf>
    <xf numFmtId="0" fontId="60" fillId="16" borderId="207" xfId="2" applyFont="1" applyFill="1" applyBorder="1" applyAlignment="1" applyProtection="1">
      <alignment horizontal="left" vertical="center" wrapText="1"/>
      <protection hidden="1"/>
    </xf>
    <xf numFmtId="0" fontId="60" fillId="16" borderId="186" xfId="2" applyFont="1" applyFill="1" applyBorder="1" applyAlignment="1" applyProtection="1">
      <alignment horizontal="left" vertical="center" wrapText="1"/>
      <protection hidden="1"/>
    </xf>
    <xf numFmtId="0" fontId="60" fillId="16" borderId="216" xfId="2" applyFont="1" applyFill="1" applyBorder="1" applyAlignment="1" applyProtection="1">
      <alignment horizontal="left" vertical="center" wrapText="1"/>
      <protection hidden="1"/>
    </xf>
    <xf numFmtId="0" fontId="85" fillId="19" borderId="208" xfId="3" applyFont="1" applyFill="1" applyBorder="1" applyAlignment="1" applyProtection="1">
      <alignment horizontal="left" vertical="center" wrapText="1"/>
      <protection hidden="1"/>
    </xf>
    <xf numFmtId="0" fontId="85" fillId="19" borderId="79" xfId="3" applyFont="1" applyFill="1" applyBorder="1" applyAlignment="1" applyProtection="1">
      <alignment horizontal="left" vertical="center"/>
      <protection hidden="1"/>
    </xf>
    <xf numFmtId="0" fontId="85" fillId="19" borderId="209" xfId="3" applyFont="1" applyFill="1" applyBorder="1" applyAlignment="1" applyProtection="1">
      <alignment horizontal="left" vertical="center"/>
      <protection hidden="1"/>
    </xf>
    <xf numFmtId="0" fontId="85" fillId="19" borderId="217" xfId="3" applyFont="1" applyFill="1" applyBorder="1" applyAlignment="1" applyProtection="1">
      <alignment horizontal="left" vertical="center"/>
      <protection hidden="1"/>
    </xf>
    <xf numFmtId="0" fontId="85" fillId="19" borderId="5" xfId="3" applyFont="1" applyFill="1" applyBorder="1" applyAlignment="1" applyProtection="1">
      <alignment horizontal="left" vertical="center"/>
      <protection hidden="1"/>
    </xf>
    <xf numFmtId="0" fontId="85" fillId="19" borderId="218" xfId="3" applyFont="1" applyFill="1" applyBorder="1" applyAlignment="1" applyProtection="1">
      <alignment horizontal="left" vertical="center"/>
      <protection hidden="1"/>
    </xf>
    <xf numFmtId="0" fontId="73" fillId="19" borderId="231" xfId="0" applyFont="1" applyFill="1" applyBorder="1" applyAlignment="1" applyProtection="1">
      <alignment horizontal="left" vertical="center" wrapText="1"/>
      <protection hidden="1"/>
    </xf>
    <xf numFmtId="0" fontId="73" fillId="19" borderId="50" xfId="0" applyFont="1" applyFill="1" applyBorder="1" applyAlignment="1" applyProtection="1">
      <alignment horizontal="left" vertical="center" wrapText="1"/>
      <protection hidden="1"/>
    </xf>
    <xf numFmtId="0" fontId="73" fillId="19" borderId="230" xfId="0" applyFont="1" applyFill="1" applyBorder="1" applyAlignment="1" applyProtection="1">
      <alignment horizontal="left" vertical="center" wrapText="1"/>
      <protection hidden="1"/>
    </xf>
    <xf numFmtId="0" fontId="73" fillId="19" borderId="267" xfId="0" applyFont="1" applyFill="1" applyBorder="1" applyAlignment="1" applyProtection="1">
      <alignment horizontal="left" vertical="center" wrapText="1"/>
      <protection hidden="1"/>
    </xf>
    <xf numFmtId="0" fontId="73" fillId="19" borderId="266" xfId="0" applyFont="1" applyFill="1" applyBorder="1" applyAlignment="1" applyProtection="1">
      <alignment horizontal="left" vertical="center" wrapText="1"/>
      <protection hidden="1"/>
    </xf>
    <xf numFmtId="0" fontId="73" fillId="19" borderId="268" xfId="0" applyFont="1" applyFill="1" applyBorder="1" applyAlignment="1" applyProtection="1">
      <alignment horizontal="left" vertical="center" wrapText="1"/>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0" fontId="75" fillId="16" borderId="195" xfId="2" applyFont="1" applyFill="1" applyBorder="1" applyAlignment="1" applyProtection="1">
      <alignment horizontal="left" vertical="center" wrapText="1"/>
      <protection hidden="1"/>
    </xf>
    <xf numFmtId="0" fontId="75" fillId="16" borderId="188" xfId="2" applyFont="1" applyFill="1" applyBorder="1" applyAlignment="1" applyProtection="1">
      <alignment horizontal="left" vertical="center" wrapText="1"/>
      <protection hidden="1"/>
    </xf>
    <xf numFmtId="0" fontId="79" fillId="19" borderId="208" xfId="3" applyFont="1" applyFill="1" applyBorder="1" applyAlignment="1" applyProtection="1">
      <alignment horizontal="left" vertical="center"/>
      <protection hidden="1"/>
    </xf>
    <xf numFmtId="0" fontId="79" fillId="19" borderId="79" xfId="3" applyFont="1" applyFill="1" applyBorder="1" applyAlignment="1" applyProtection="1">
      <alignment horizontal="left" vertical="center"/>
      <protection hidden="1"/>
    </xf>
    <xf numFmtId="0" fontId="79" fillId="19" borderId="209" xfId="3" applyFont="1" applyFill="1" applyBorder="1" applyAlignment="1" applyProtection="1">
      <alignment horizontal="left" vertical="center"/>
      <protection hidden="1"/>
    </xf>
    <xf numFmtId="0" fontId="79" fillId="19" borderId="217" xfId="3" applyFont="1" applyFill="1" applyBorder="1" applyAlignment="1" applyProtection="1">
      <alignment horizontal="left" vertical="center"/>
      <protection hidden="1"/>
    </xf>
    <xf numFmtId="0" fontId="79" fillId="19" borderId="5" xfId="3" applyFont="1" applyFill="1" applyBorder="1" applyAlignment="1" applyProtection="1">
      <alignment horizontal="left" vertical="center"/>
      <protection hidden="1"/>
    </xf>
    <xf numFmtId="0" fontId="79" fillId="19" borderId="218" xfId="3" applyFont="1" applyFill="1" applyBorder="1" applyAlignment="1" applyProtection="1">
      <alignment horizontal="left" vertical="center"/>
      <protection hidden="1"/>
    </xf>
    <xf numFmtId="0" fontId="50" fillId="19" borderId="162" xfId="0" applyFont="1" applyFill="1" applyBorder="1" applyAlignment="1">
      <alignment horizontal="left" vertical="center" wrapText="1"/>
    </xf>
    <xf numFmtId="0" fontId="50" fillId="19" borderId="0" xfId="0" applyFont="1" applyFill="1" applyAlignment="1">
      <alignment horizontal="left" vertical="center" wrapText="1"/>
    </xf>
    <xf numFmtId="0" fontId="50" fillId="19" borderId="191" xfId="0" applyFont="1" applyFill="1" applyBorder="1" applyAlignment="1">
      <alignment horizontal="left" vertical="center" wrapText="1"/>
    </xf>
    <xf numFmtId="0" fontId="63" fillId="0" borderId="157" xfId="2" applyFont="1" applyBorder="1" applyAlignment="1" applyProtection="1">
      <alignment horizontal="center" vertical="top"/>
      <protection hidden="1"/>
    </xf>
    <xf numFmtId="0" fontId="63" fillId="0" borderId="147" xfId="2" applyFont="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3" fontId="44" fillId="20" borderId="144" xfId="0" applyNumberFormat="1" applyFont="1" applyFill="1" applyBorder="1" applyAlignment="1" applyProtection="1">
      <alignment vertical="center" shrinkToFit="1"/>
      <protection hidden="1"/>
    </xf>
    <xf numFmtId="3" fontId="44" fillId="20" borderId="145"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4" fillId="20" borderId="156" xfId="0" applyNumberFormat="1" applyFont="1" applyFill="1" applyBorder="1" applyAlignment="1" applyProtection="1">
      <alignment vertical="center" shrinkToFit="1"/>
      <protection hidden="1"/>
    </xf>
    <xf numFmtId="3" fontId="44" fillId="20" borderId="170" xfId="0" applyNumberFormat="1" applyFont="1" applyFill="1" applyBorder="1" applyAlignment="1" applyProtection="1">
      <alignment vertical="center" shrinkToFit="1"/>
      <protection hidden="1"/>
    </xf>
    <xf numFmtId="0" fontId="74" fillId="20" borderId="51" xfId="0" applyFont="1" applyFill="1" applyBorder="1" applyAlignment="1" applyProtection="1">
      <alignment vertical="center" wrapText="1"/>
      <protection hidden="1"/>
    </xf>
    <xf numFmtId="0" fontId="74" fillId="20" borderId="50" xfId="0" applyFont="1" applyFill="1" applyBorder="1" applyAlignment="1" applyProtection="1">
      <alignment vertical="center" wrapText="1"/>
      <protection hidden="1"/>
    </xf>
    <xf numFmtId="0" fontId="74" fillId="20" borderId="52" xfId="0" applyFont="1" applyFill="1" applyBorder="1" applyAlignment="1" applyProtection="1">
      <alignment vertical="center" wrapText="1"/>
      <protection hidden="1"/>
    </xf>
    <xf numFmtId="0" fontId="74" fillId="20" borderId="11" xfId="0" applyFont="1" applyFill="1" applyBorder="1" applyAlignment="1" applyProtection="1">
      <alignment vertical="center" wrapText="1"/>
      <protection hidden="1"/>
    </xf>
    <xf numFmtId="0" fontId="74" fillId="20" borderId="5" xfId="0" applyFont="1" applyFill="1" applyBorder="1" applyAlignment="1" applyProtection="1">
      <alignment vertical="center" wrapText="1"/>
      <protection hidden="1"/>
    </xf>
    <xf numFmtId="0" fontId="74" fillId="20" borderId="13" xfId="0" applyFont="1" applyFill="1" applyBorder="1" applyAlignment="1" applyProtection="1">
      <alignment vertical="center" wrapText="1"/>
      <protection hidden="1"/>
    </xf>
    <xf numFmtId="0" fontId="34" fillId="19" borderId="210" xfId="0" applyFont="1" applyFill="1" applyBorder="1" applyProtection="1">
      <alignment vertical="center"/>
      <protection hidden="1"/>
    </xf>
    <xf numFmtId="0" fontId="34" fillId="19" borderId="79" xfId="0" applyFont="1" applyFill="1" applyBorder="1" applyProtection="1">
      <alignment vertical="center"/>
      <protection hidden="1"/>
    </xf>
    <xf numFmtId="0" fontId="34" fillId="19" borderId="194" xfId="0" applyFont="1" applyFill="1" applyBorder="1" applyProtection="1">
      <alignment vertical="center"/>
      <protection hidden="1"/>
    </xf>
    <xf numFmtId="0" fontId="34" fillId="19" borderId="219" xfId="0" applyFont="1" applyFill="1" applyBorder="1" applyProtection="1">
      <alignment vertical="center"/>
      <protection hidden="1"/>
    </xf>
    <xf numFmtId="0" fontId="34" fillId="19" borderId="5" xfId="0" applyFont="1" applyFill="1" applyBorder="1" applyProtection="1">
      <alignment vertical="center"/>
      <protection hidden="1"/>
    </xf>
    <xf numFmtId="0" fontId="34" fillId="19" borderId="220"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4" fillId="20" borderId="160" xfId="0" applyNumberFormat="1" applyFont="1" applyFill="1" applyBorder="1" applyAlignment="1" applyProtection="1">
      <alignment vertical="center" shrinkToFit="1"/>
      <protection hidden="1"/>
    </xf>
    <xf numFmtId="3" fontId="44" fillId="20" borderId="161" xfId="0" applyNumberFormat="1" applyFont="1" applyFill="1" applyBorder="1" applyAlignment="1" applyProtection="1">
      <alignment vertical="center" shrinkToFit="1"/>
      <protection hidden="1"/>
    </xf>
    <xf numFmtId="0" fontId="12" fillId="0" borderId="12" xfId="2" applyFont="1" applyBorder="1" applyAlignment="1" applyProtection="1">
      <alignment horizontal="center" vertical="center"/>
      <protection hidden="1"/>
    </xf>
    <xf numFmtId="0" fontId="12"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3" xfId="2" applyFont="1" applyFill="1" applyBorder="1" applyAlignment="1" applyProtection="1">
      <alignment horizontal="center" vertical="center"/>
      <protection hidden="1"/>
    </xf>
    <xf numFmtId="0" fontId="42" fillId="3" borderId="83"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8" borderId="79" xfId="2" applyFont="1" applyFill="1" applyBorder="1" applyAlignment="1" applyProtection="1">
      <alignment horizontal="center" vertical="center" wrapText="1"/>
      <protection hidden="1"/>
    </xf>
    <xf numFmtId="0" fontId="15" fillId="18" borderId="80"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204"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2" fillId="3" borderId="121" xfId="2" applyFont="1" applyFill="1" applyBorder="1" applyAlignment="1" applyProtection="1">
      <alignment horizontal="center" vertical="center"/>
      <protection hidden="1"/>
    </xf>
    <xf numFmtId="0" fontId="42" fillId="3" borderId="89" xfId="2" applyFont="1" applyFill="1" applyBorder="1" applyAlignment="1" applyProtection="1">
      <alignment horizontal="center" vertical="center"/>
      <protection hidden="1"/>
    </xf>
    <xf numFmtId="0" fontId="44" fillId="0" borderId="79" xfId="2" applyFont="1" applyBorder="1" applyAlignment="1" applyProtection="1">
      <alignment horizontal="center" vertical="center" shrinkToFit="1"/>
      <protection hidden="1"/>
    </xf>
    <xf numFmtId="0" fontId="44" fillId="0" borderId="167" xfId="2" applyFont="1" applyBorder="1" applyAlignment="1" applyProtection="1">
      <alignment horizontal="center" vertical="center" shrinkToFit="1"/>
      <protection hidden="1"/>
    </xf>
    <xf numFmtId="0" fontId="77" fillId="20" borderId="205" xfId="2" applyFont="1" applyFill="1" applyBorder="1" applyAlignment="1" applyProtection="1">
      <alignment horizontal="left" vertical="center" wrapText="1"/>
      <protection hidden="1"/>
    </xf>
    <xf numFmtId="0" fontId="77" fillId="20" borderId="206"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15" fillId="18" borderId="233" xfId="2" applyFont="1" applyFill="1" applyBorder="1" applyAlignment="1" applyProtection="1">
      <alignment horizontal="center" vertical="center" wrapText="1"/>
      <protection hidden="1"/>
    </xf>
    <xf numFmtId="0" fontId="15" fillId="18" borderId="234" xfId="2" applyFont="1" applyFill="1" applyBorder="1" applyAlignment="1" applyProtection="1">
      <alignment horizontal="center" vertical="center" wrapText="1"/>
      <protection hidden="1"/>
    </xf>
    <xf numFmtId="0" fontId="15" fillId="18" borderId="235" xfId="2" applyFont="1" applyFill="1" applyBorder="1" applyAlignment="1" applyProtection="1">
      <alignment horizontal="center" vertical="center" wrapText="1"/>
      <protection hidden="1"/>
    </xf>
    <xf numFmtId="0" fontId="35" fillId="18" borderId="233" xfId="3" applyFill="1" applyBorder="1" applyAlignment="1" applyProtection="1">
      <alignment horizontal="center" vertical="center" wrapText="1"/>
      <protection hidden="1"/>
    </xf>
    <xf numFmtId="0" fontId="35" fillId="18" borderId="234" xfId="3" applyFill="1" applyBorder="1" applyAlignment="1" applyProtection="1">
      <alignment horizontal="center" vertical="center" wrapText="1"/>
      <protection hidden="1"/>
    </xf>
    <xf numFmtId="0" fontId="35" fillId="18" borderId="235" xfId="3" applyFill="1" applyBorder="1" applyAlignment="1" applyProtection="1">
      <alignment horizontal="center" vertical="center" wrapText="1"/>
      <protection hidden="1"/>
    </xf>
    <xf numFmtId="0" fontId="9" fillId="21" borderId="84" xfId="2" applyFont="1" applyFill="1" applyBorder="1" applyAlignment="1" applyProtection="1">
      <alignment horizontal="center" vertical="center" wrapText="1" shrinkToFi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21" fillId="29" borderId="62" xfId="2" applyFont="1" applyFill="1" applyBorder="1" applyAlignment="1" applyProtection="1">
      <alignment horizontal="left" vertical="center" shrinkToFit="1"/>
      <protection hidden="1"/>
    </xf>
    <xf numFmtId="0" fontId="21" fillId="29" borderId="199" xfId="2" applyFont="1" applyFill="1" applyBorder="1" applyAlignment="1" applyProtection="1">
      <alignment horizontal="left" vertical="center" shrinkToFit="1"/>
      <protection hidden="1"/>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82" xfId="2" applyNumberFormat="1" applyFont="1" applyFill="1" applyBorder="1" applyAlignment="1" applyProtection="1">
      <alignment horizontal="left" vertical="center" shrinkToFit="1"/>
      <protection hidden="1"/>
    </xf>
    <xf numFmtId="0" fontId="86" fillId="29" borderId="279" xfId="2" applyFont="1" applyFill="1" applyBorder="1" applyAlignment="1" applyProtection="1">
      <alignment horizontal="left" vertical="center" shrinkToFit="1"/>
      <protection hidden="1"/>
    </xf>
    <xf numFmtId="0" fontId="86" fillId="29" borderId="62" xfId="2" applyFont="1" applyFill="1" applyBorder="1" applyAlignment="1" applyProtection="1">
      <alignment horizontal="left" vertical="center" shrinkToFit="1"/>
      <protection hidden="1"/>
    </xf>
    <xf numFmtId="0" fontId="21" fillId="29" borderId="279"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6" fillId="29" borderId="281" xfId="2" applyFont="1" applyFill="1" applyBorder="1" applyAlignment="1" applyProtection="1">
      <alignment horizontal="left" vertical="center" shrinkToFit="1"/>
      <protection hidden="1"/>
    </xf>
    <xf numFmtId="0" fontId="86" fillId="29" borderId="201" xfId="2" applyFont="1" applyFill="1" applyBorder="1" applyAlignment="1" applyProtection="1">
      <alignment horizontal="left" vertical="center" shrinkToFit="1"/>
      <protection hidden="1"/>
    </xf>
    <xf numFmtId="0" fontId="21" fillId="29" borderId="281" xfId="2" applyFont="1" applyFill="1" applyBorder="1" applyAlignment="1" applyProtection="1">
      <alignment horizontal="left" vertical="center" shrinkToFit="1"/>
      <protection hidden="1"/>
    </xf>
    <xf numFmtId="0" fontId="21" fillId="29" borderId="201" xfId="2" applyFont="1" applyFill="1" applyBorder="1" applyAlignment="1" applyProtection="1">
      <alignment horizontal="left" vertical="center" shrinkToFit="1"/>
      <protection hidden="1"/>
    </xf>
    <xf numFmtId="0" fontId="21" fillId="29" borderId="202" xfId="2" applyFont="1" applyFill="1" applyBorder="1" applyAlignment="1" applyProtection="1">
      <alignment horizontal="left" vertical="center" shrinkToFit="1"/>
      <protection hidden="1"/>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6" fillId="29" borderId="280" xfId="2" applyFont="1" applyFill="1" applyBorder="1" applyAlignment="1" applyProtection="1">
      <alignment horizontal="left" vertical="center" shrinkToFit="1"/>
      <protection hidden="1"/>
    </xf>
    <xf numFmtId="0" fontId="86" fillId="29" borderId="64" xfId="2" applyFont="1" applyFill="1" applyBorder="1" applyAlignment="1" applyProtection="1">
      <alignment horizontal="left" vertical="center" shrinkToFit="1"/>
      <protection hidden="1"/>
    </xf>
    <xf numFmtId="0" fontId="21" fillId="29" borderId="280"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200"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78"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8"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4" fillId="16" borderId="78" xfId="0" applyFont="1" applyFill="1" applyBorder="1" applyAlignment="1" applyProtection="1">
      <alignment horizontal="center" vertical="center" wrapText="1"/>
      <protection hidden="1"/>
    </xf>
    <xf numFmtId="0" fontId="14" fillId="16" borderId="167" xfId="0" applyFont="1" applyFill="1" applyBorder="1" applyAlignment="1" applyProtection="1">
      <alignment horizontal="center" vertical="center"/>
      <protection hidden="1"/>
    </xf>
    <xf numFmtId="0" fontId="14" fillId="16" borderId="125"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14" fillId="16" borderId="81" xfId="0" applyFont="1" applyFill="1" applyBorder="1" applyAlignment="1" applyProtection="1">
      <alignment horizontal="center" vertical="center"/>
      <protection hidden="1"/>
    </xf>
    <xf numFmtId="0" fontId="14" fillId="16" borderId="122" xfId="0" applyFont="1" applyFill="1" applyBorder="1" applyAlignment="1" applyProtection="1">
      <alignment horizontal="center" vertical="center"/>
      <protection hidden="1"/>
    </xf>
    <xf numFmtId="0" fontId="14" fillId="0" borderId="57" xfId="0" applyFont="1" applyBorder="1" applyAlignment="1" applyProtection="1">
      <alignment horizontal="distributed" vertical="center" indent="3"/>
      <protection locked="0"/>
    </xf>
    <xf numFmtId="0" fontId="14" fillId="0" borderId="56" xfId="0" applyFont="1" applyBorder="1" applyAlignment="1" applyProtection="1">
      <alignment horizontal="distributed" vertical="center" indent="3"/>
      <protection locked="0"/>
    </xf>
    <xf numFmtId="0" fontId="14" fillId="0" borderId="288" xfId="0" applyFont="1" applyBorder="1" applyAlignment="1" applyProtection="1">
      <alignment horizontal="distributed" vertical="center" indent="3"/>
      <protection locked="0"/>
    </xf>
    <xf numFmtId="0" fontId="13" fillId="0" borderId="118" xfId="2" applyFont="1" applyBorder="1" applyAlignment="1" applyProtection="1">
      <alignment horizontal="left" vertical="center" indent="1"/>
      <protection locked="0"/>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287" xfId="0" applyFont="1" applyFill="1" applyBorder="1" applyAlignment="1" applyProtection="1">
      <alignment horizontal="center" vertical="center"/>
      <protection hidden="1"/>
    </xf>
    <xf numFmtId="0" fontId="13" fillId="16" borderId="84" xfId="2" applyFont="1" applyFill="1" applyBorder="1" applyAlignment="1" applyProtection="1">
      <alignment horizontal="center" vertical="center"/>
      <protection hidden="1"/>
    </xf>
    <xf numFmtId="0" fontId="13" fillId="0" borderId="2" xfId="2" applyFont="1" applyBorder="1" applyAlignment="1" applyProtection="1">
      <alignment horizontal="distributed" vertical="center" indent="3"/>
      <protection locked="0"/>
    </xf>
    <xf numFmtId="0" fontId="13" fillId="0" borderId="3" xfId="2" applyFont="1" applyBorder="1" applyAlignment="1" applyProtection="1">
      <alignment horizontal="distributed" vertical="center" indent="3"/>
      <protection locked="0"/>
    </xf>
    <xf numFmtId="0" fontId="13" fillId="0" borderId="4" xfId="2" applyFont="1" applyBorder="1" applyAlignment="1" applyProtection="1">
      <alignment horizontal="distributed" vertical="center" indent="3"/>
      <protection locked="0"/>
    </xf>
    <xf numFmtId="0" fontId="13" fillId="0" borderId="1" xfId="2" applyFont="1" applyBorder="1" applyAlignment="1" applyProtection="1">
      <alignment horizontal="left" vertical="center" indent="1"/>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92" fillId="20" borderId="233" xfId="0" applyFont="1" applyFill="1" applyBorder="1" applyAlignment="1" applyProtection="1">
      <alignment horizontal="center" vertical="center" wrapText="1"/>
      <protection hidden="1"/>
    </xf>
    <xf numFmtId="0" fontId="93" fillId="20" borderId="234" xfId="0" applyFont="1" applyFill="1" applyBorder="1" applyAlignment="1" applyProtection="1">
      <alignment horizontal="center" vertical="center" wrapText="1"/>
      <protection hidden="1"/>
    </xf>
    <xf numFmtId="0" fontId="93" fillId="20" borderId="235" xfId="0" applyFont="1" applyFill="1" applyBorder="1" applyAlignment="1" applyProtection="1">
      <alignment horizontal="center" vertical="center" wrapText="1"/>
      <protection hidden="1"/>
    </xf>
    <xf numFmtId="0" fontId="36" fillId="0" borderId="265" xfId="2" applyFont="1" applyBorder="1" applyAlignment="1" applyProtection="1">
      <alignment horizontal="center" vertical="center" shrinkToFit="1"/>
      <protection hidden="1"/>
    </xf>
    <xf numFmtId="0" fontId="36" fillId="0" borderId="234" xfId="2" applyFont="1" applyBorder="1" applyAlignment="1" applyProtection="1">
      <alignment horizontal="center" vertical="center" shrinkToFit="1"/>
      <protection hidden="1"/>
    </xf>
    <xf numFmtId="0" fontId="36" fillId="0" borderId="235" xfId="2" applyFont="1" applyBorder="1" applyAlignment="1" applyProtection="1">
      <alignment horizontal="center" vertical="center" shrinkToFit="1"/>
      <protection hidden="1"/>
    </xf>
    <xf numFmtId="0" fontId="6" fillId="20" borderId="254" xfId="2" applyFont="1" applyFill="1" applyBorder="1" applyAlignment="1" applyProtection="1">
      <alignment horizontal="center" vertical="center" wrapText="1"/>
      <protection hidden="1"/>
    </xf>
    <xf numFmtId="0" fontId="6" fillId="20" borderId="25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52" xfId="0" applyFill="1" applyBorder="1" applyAlignment="1" applyProtection="1">
      <alignment horizontal="center" vertical="center" wrapText="1"/>
      <protection hidden="1"/>
    </xf>
    <xf numFmtId="0" fontId="0" fillId="24" borderId="246"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6" fillId="16" borderId="78" xfId="0" applyFont="1" applyFill="1" applyBorder="1" applyAlignment="1" applyProtection="1">
      <alignment horizontal="distributed" vertical="center" wrapText="1" indent="2"/>
      <protection hidden="1"/>
    </xf>
    <xf numFmtId="0" fontId="76" fillId="16" borderId="79" xfId="0" applyFont="1" applyFill="1" applyBorder="1" applyAlignment="1" applyProtection="1">
      <alignment horizontal="distributed" vertical="center" indent="2"/>
      <protection hidden="1"/>
    </xf>
    <xf numFmtId="0" fontId="76" fillId="16" borderId="81" xfId="0" applyFont="1" applyFill="1" applyBorder="1" applyAlignment="1" applyProtection="1">
      <alignment horizontal="distributed" vertical="center" indent="2"/>
      <protection hidden="1"/>
    </xf>
    <xf numFmtId="0" fontId="76" fillId="16" borderId="6" xfId="0" applyFont="1" applyFill="1" applyBorder="1" applyAlignment="1" applyProtection="1">
      <alignment horizontal="distributed" vertical="center" indent="2"/>
      <protection hidden="1"/>
    </xf>
    <xf numFmtId="0" fontId="6" fillId="20" borderId="253" xfId="2" applyFont="1" applyFill="1" applyBorder="1" applyAlignment="1" applyProtection="1">
      <alignment horizontal="center" vertical="center" wrapText="1"/>
      <protection hidden="1"/>
    </xf>
    <xf numFmtId="0" fontId="6" fillId="20" borderId="255" xfId="2" applyFont="1" applyFill="1" applyBorder="1" applyAlignment="1" applyProtection="1">
      <alignment horizontal="center" vertical="center"/>
      <protection hidden="1"/>
    </xf>
    <xf numFmtId="0" fontId="78" fillId="30" borderId="262" xfId="0" applyFont="1" applyFill="1" applyBorder="1" applyAlignment="1" applyProtection="1">
      <alignment horizontal="center" vertical="center" wrapText="1"/>
      <protection hidden="1"/>
    </xf>
    <xf numFmtId="0" fontId="78" fillId="30" borderId="262" xfId="0" applyFont="1" applyFill="1" applyBorder="1" applyAlignment="1" applyProtection="1">
      <alignment horizontal="center" vertical="center"/>
      <protection hidden="1"/>
    </xf>
    <xf numFmtId="0" fontId="78" fillId="30" borderId="246"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71" xfId="2" applyFont="1" applyFill="1" applyBorder="1" applyAlignment="1" applyProtection="1">
      <alignment horizontal="center" vertical="center" wrapText="1"/>
      <protection hidden="1"/>
    </xf>
    <xf numFmtId="0" fontId="6" fillId="20" borderId="272" xfId="2" applyFont="1" applyFill="1" applyBorder="1" applyAlignment="1" applyProtection="1">
      <alignment horizontal="center" vertical="center"/>
      <protection hidden="1"/>
    </xf>
    <xf numFmtId="0" fontId="6" fillId="20" borderId="80" xfId="2" applyFont="1" applyFill="1" applyBorder="1" applyAlignment="1" applyProtection="1">
      <alignment horizontal="center" vertical="center" wrapText="1"/>
      <protection hidden="1"/>
    </xf>
    <xf numFmtId="0" fontId="6" fillId="20" borderId="82" xfId="2" applyFont="1" applyFill="1" applyBorder="1" applyAlignment="1" applyProtection="1">
      <alignment horizontal="center" vertical="center"/>
      <protection hidden="1"/>
    </xf>
    <xf numFmtId="0" fontId="9" fillId="21" borderId="204"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6" fillId="20" borderId="233" xfId="0" applyFont="1" applyFill="1" applyBorder="1" applyAlignment="1" applyProtection="1">
      <alignment horizontal="center" vertical="center"/>
      <protection hidden="1"/>
    </xf>
    <xf numFmtId="0" fontId="76" fillId="20" borderId="234" xfId="0" applyFont="1" applyFill="1" applyBorder="1" applyAlignment="1" applyProtection="1">
      <alignment horizontal="center" vertical="center"/>
      <protection hidden="1"/>
    </xf>
    <xf numFmtId="0" fontId="76" fillId="20" borderId="235" xfId="0"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527957</xdr:colOff>
          <xdr:row>39</xdr:row>
          <xdr:rowOff>56530</xdr:rowOff>
        </xdr:from>
        <xdr:to>
          <xdr:col>8</xdr:col>
          <xdr:colOff>542874</xdr:colOff>
          <xdr:row>42</xdr:row>
          <xdr:rowOff>174172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48"/>
                </a:ext>
              </a:extLst>
            </xdr:cNvPicPr>
          </xdr:nvPicPr>
          <xdr:blipFill>
            <a:blip xmlns:r="http://schemas.openxmlformats.org/officeDocument/2006/relationships" r:embed="rId1"/>
            <a:srcRect/>
            <a:stretch>
              <a:fillRect/>
            </a:stretch>
          </xdr:blipFill>
          <xdr:spPr bwMode="auto">
            <a:xfrm>
              <a:off x="723900" y="9195087"/>
              <a:ext cx="2807103" cy="852428"/>
            </a:xfrm>
            <a:prstGeom prst="rect">
              <a:avLst/>
            </a:prstGeom>
            <a:noFill/>
            <a:ln w="9525">
              <a:noFill/>
              <a:miter lim="800000"/>
              <a:headEnd/>
              <a:tailEnd/>
            </a:ln>
          </xdr:spPr>
        </xdr:pic>
        <xdr:clientData/>
      </xdr:twoCellAnchor>
    </mc:Choice>
    <mc:Fallback/>
  </mc:AlternateContent>
  <xdr:twoCellAnchor editAs="oneCell">
    <xdr:from>
      <xdr:col>15</xdr:col>
      <xdr:colOff>95250</xdr:colOff>
      <xdr:row>46</xdr:row>
      <xdr:rowOff>116417</xdr:rowOff>
    </xdr:from>
    <xdr:to>
      <xdr:col>15</xdr:col>
      <xdr:colOff>505883</xdr:colOff>
      <xdr:row>48</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46</xdr:row>
      <xdr:rowOff>63500</xdr:rowOff>
    </xdr:from>
    <xdr:to>
      <xdr:col>14</xdr:col>
      <xdr:colOff>484287</xdr:colOff>
      <xdr:row>48</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7107</xdr:colOff>
      <xdr:row>8</xdr:row>
      <xdr:rowOff>76803</xdr:rowOff>
    </xdr:from>
    <xdr:to>
      <xdr:col>12</xdr:col>
      <xdr:colOff>239486</xdr:colOff>
      <xdr:row>8</xdr:row>
      <xdr:rowOff>380408</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464" y="1992689"/>
          <a:ext cx="232379" cy="303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21772</xdr:colOff>
      <xdr:row>9</xdr:row>
      <xdr:rowOff>59872</xdr:rowOff>
    </xdr:from>
    <xdr:to>
      <xdr:col>9</xdr:col>
      <xdr:colOff>876300</xdr:colOff>
      <xdr:row>9</xdr:row>
      <xdr:rowOff>283029</xdr:rowOff>
    </xdr:to>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3739243" y="2334986"/>
          <a:ext cx="1779814"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何れか選択リストより入力</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Normal="100" workbookViewId="0">
      <pane xSplit="2" ySplit="1" topLeftCell="C5" activePane="bottomRight" state="frozen"/>
      <selection activeCell="I11" sqref="I11"/>
      <selection pane="topRight" activeCell="I11" sqref="I11"/>
      <selection pane="bottomLeft" activeCell="I11" sqref="I11"/>
      <selection pane="bottomRight" activeCell="F11" sqref="F11:O11"/>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3" width="0.53515625" style="13" customWidth="1"/>
    <col min="24" max="24" width="19.15234375" style="13" customWidth="1"/>
    <col min="25" max="25" width="6" style="44" customWidth="1"/>
    <col min="26" max="26" width="3.84375" style="13" customWidth="1"/>
    <col min="27" max="27" width="19.15234375" customWidth="1"/>
    <col min="28" max="28" width="6" customWidth="1"/>
    <col min="29" max="29" width="3.84375" customWidth="1"/>
    <col min="30" max="32" width="1" customWidth="1"/>
    <col min="34" max="34" width="2.23046875" style="510" bestFit="1" customWidth="1"/>
    <col min="37" max="37" width="9.61328125" bestFit="1" customWidth="1"/>
    <col min="40" max="40" width="9.3046875" bestFit="1" customWidth="1"/>
  </cols>
  <sheetData>
    <row r="1" spans="1:45" ht="4.5" hidden="1" customHeight="1"/>
    <row r="2" spans="1:45" ht="4.5" hidden="1" customHeight="1">
      <c r="A2" s="46"/>
      <c r="B2" s="46"/>
      <c r="C2" s="46"/>
      <c r="D2" s="46"/>
      <c r="E2" s="46"/>
      <c r="F2" s="46"/>
      <c r="G2" s="46"/>
      <c r="H2" s="46"/>
      <c r="I2" s="46"/>
      <c r="J2" s="46"/>
      <c r="K2" s="46"/>
      <c r="L2" s="46"/>
      <c r="M2" s="46"/>
      <c r="N2" s="46"/>
      <c r="O2" s="46"/>
      <c r="P2" s="46"/>
      <c r="Q2" s="46"/>
      <c r="R2" s="46"/>
      <c r="S2" s="47"/>
      <c r="T2" s="47"/>
      <c r="U2" s="47"/>
      <c r="V2" s="47"/>
      <c r="W2" s="47"/>
      <c r="X2" s="47"/>
      <c r="Y2" s="48"/>
      <c r="Z2" s="47"/>
      <c r="AA2" s="46"/>
      <c r="AB2" s="46"/>
      <c r="AC2" s="46"/>
      <c r="AD2" s="46"/>
      <c r="AE2" s="46"/>
      <c r="AF2" s="46"/>
    </row>
    <row r="3" spans="1:45" ht="4.5" hidden="1" customHeight="1" thickBot="1">
      <c r="A3" s="46"/>
      <c r="B3" s="46"/>
      <c r="C3" s="46"/>
      <c r="D3" s="46"/>
      <c r="E3" s="46"/>
      <c r="F3" s="46"/>
      <c r="G3" s="46"/>
      <c r="H3" s="46"/>
      <c r="I3" s="46"/>
      <c r="J3" s="46"/>
      <c r="K3" s="46"/>
      <c r="L3" s="46"/>
      <c r="M3" s="46"/>
      <c r="N3" s="46"/>
      <c r="O3" s="46"/>
      <c r="P3" s="46"/>
      <c r="Q3" s="46"/>
      <c r="R3" s="46"/>
      <c r="S3" s="47"/>
      <c r="T3" s="47"/>
      <c r="U3" s="47"/>
      <c r="V3" s="47"/>
      <c r="W3" s="47"/>
      <c r="X3" s="47"/>
      <c r="Y3" s="48"/>
      <c r="Z3" s="47"/>
      <c r="AA3" s="46"/>
      <c r="AB3" s="46"/>
      <c r="AC3" s="46"/>
      <c r="AD3" s="46"/>
      <c r="AE3" s="46"/>
      <c r="AF3" s="46"/>
    </row>
    <row r="4" spans="1:45" s="142" customFormat="1" ht="10.3" thickBot="1">
      <c r="A4" s="137"/>
      <c r="B4" s="137"/>
      <c r="C4" s="137"/>
      <c r="D4" s="497" t="s">
        <v>584</v>
      </c>
      <c r="E4" s="138"/>
      <c r="F4" s="139"/>
      <c r="G4" s="137"/>
      <c r="H4" s="137"/>
      <c r="I4" s="137"/>
      <c r="J4" s="137"/>
      <c r="K4" s="137"/>
      <c r="L4" s="137"/>
      <c r="M4" s="137"/>
      <c r="N4" s="137"/>
      <c r="O4" s="137"/>
      <c r="P4" s="137"/>
      <c r="Q4" s="137"/>
      <c r="R4" s="137"/>
      <c r="S4" s="140"/>
      <c r="T4" s="140"/>
      <c r="U4" s="140"/>
      <c r="V4" s="140"/>
      <c r="W4" s="140"/>
      <c r="X4" s="140"/>
      <c r="Y4" s="141"/>
      <c r="Z4" s="140"/>
      <c r="AA4" s="137"/>
      <c r="AB4" s="137"/>
      <c r="AC4" s="137"/>
      <c r="AD4" s="137"/>
      <c r="AE4" s="137"/>
      <c r="AF4" s="137"/>
      <c r="AH4" s="511"/>
    </row>
    <row r="5" spans="1:45" ht="23.6" customHeight="1">
      <c r="A5" s="46"/>
      <c r="B5" s="46"/>
      <c r="C5" s="144"/>
      <c r="D5" s="593" t="s">
        <v>432</v>
      </c>
      <c r="E5" s="596" t="s">
        <v>433</v>
      </c>
      <c r="F5" s="648" t="s">
        <v>471</v>
      </c>
      <c r="G5" s="649"/>
      <c r="H5" s="650"/>
      <c r="I5" s="677" t="s">
        <v>435</v>
      </c>
      <c r="J5" s="678"/>
      <c r="K5" s="678"/>
      <c r="L5" s="678"/>
      <c r="M5" s="678"/>
      <c r="N5" s="678"/>
      <c r="O5" s="678"/>
      <c r="P5" s="678"/>
      <c r="Q5" s="678"/>
      <c r="R5" s="678"/>
      <c r="S5" s="679"/>
      <c r="T5" s="145"/>
      <c r="U5" s="47"/>
      <c r="V5" s="47"/>
      <c r="W5" s="47"/>
      <c r="X5" s="298" t="s">
        <v>311</v>
      </c>
      <c r="Y5" s="48"/>
      <c r="Z5" s="48"/>
      <c r="AA5" s="48"/>
      <c r="AB5" s="48"/>
      <c r="AC5" s="48"/>
      <c r="AD5" s="46"/>
      <c r="AE5" s="46"/>
      <c r="AF5" s="46"/>
    </row>
    <row r="6" spans="1:45" ht="23.6" customHeight="1" thickBot="1">
      <c r="A6" s="46"/>
      <c r="B6" s="46"/>
      <c r="C6" s="146"/>
      <c r="D6" s="594"/>
      <c r="E6" s="597"/>
      <c r="F6" s="651"/>
      <c r="G6" s="652"/>
      <c r="H6" s="653"/>
      <c r="I6" s="680"/>
      <c r="J6" s="681"/>
      <c r="K6" s="681"/>
      <c r="L6" s="681"/>
      <c r="M6" s="681"/>
      <c r="N6" s="681"/>
      <c r="O6" s="681"/>
      <c r="P6" s="681"/>
      <c r="Q6" s="681"/>
      <c r="R6" s="681"/>
      <c r="S6" s="682"/>
      <c r="T6" s="147"/>
      <c r="U6" s="47"/>
      <c r="V6" s="47"/>
      <c r="W6" s="47"/>
      <c r="X6" s="671" t="str">
        <f>'大会申込一覧表(印刷して提出)'!E4</f>
        <v>令和５年度　第２３５回松戸市陸上競技記録会 　　（兼MLD②）</v>
      </c>
      <c r="Y6" s="672"/>
      <c r="Z6" s="672"/>
      <c r="AA6" s="672"/>
      <c r="AB6" s="672"/>
      <c r="AC6" s="673"/>
      <c r="AD6" s="46"/>
      <c r="AE6" s="46"/>
      <c r="AF6" s="46"/>
    </row>
    <row r="7" spans="1:45" ht="27.75" customHeight="1">
      <c r="A7" s="46"/>
      <c r="B7" s="46"/>
      <c r="C7" s="146"/>
      <c r="D7" s="594"/>
      <c r="E7" s="597"/>
      <c r="F7" s="632" t="s">
        <v>502</v>
      </c>
      <c r="G7" s="633"/>
      <c r="H7" s="634"/>
      <c r="I7" s="638" t="s">
        <v>500</v>
      </c>
      <c r="J7" s="639"/>
      <c r="K7" s="639"/>
      <c r="L7" s="639"/>
      <c r="M7" s="639"/>
      <c r="N7" s="639"/>
      <c r="O7" s="639"/>
      <c r="P7" s="639"/>
      <c r="Q7" s="639"/>
      <c r="R7" s="639"/>
      <c r="S7" s="640"/>
      <c r="T7" s="147"/>
      <c r="U7" s="47"/>
      <c r="V7" s="47"/>
      <c r="W7" s="47"/>
      <c r="X7" s="674"/>
      <c r="Y7" s="675"/>
      <c r="Z7" s="675"/>
      <c r="AA7" s="675"/>
      <c r="AB7" s="675"/>
      <c r="AC7" s="676"/>
      <c r="AD7" s="46"/>
      <c r="AE7" s="46"/>
      <c r="AF7" s="46"/>
    </row>
    <row r="8" spans="1:45" ht="27.75" customHeight="1" thickBot="1">
      <c r="A8" s="46"/>
      <c r="B8" s="46"/>
      <c r="C8" s="146"/>
      <c r="D8" s="594"/>
      <c r="E8" s="597"/>
      <c r="F8" s="635"/>
      <c r="G8" s="636"/>
      <c r="H8" s="637"/>
      <c r="I8" s="641"/>
      <c r="J8" s="642"/>
      <c r="K8" s="642"/>
      <c r="L8" s="642"/>
      <c r="M8" s="642"/>
      <c r="N8" s="642"/>
      <c r="O8" s="642"/>
      <c r="P8" s="642"/>
      <c r="Q8" s="642"/>
      <c r="R8" s="642"/>
      <c r="S8" s="643"/>
      <c r="T8" s="147"/>
      <c r="U8" s="47"/>
      <c r="V8" s="47"/>
      <c r="W8" s="47"/>
      <c r="X8" s="242" t="s">
        <v>499</v>
      </c>
      <c r="Y8" s="243"/>
      <c r="Z8" s="80"/>
      <c r="AA8" s="80"/>
      <c r="AB8" s="80"/>
      <c r="AC8" s="88"/>
      <c r="AD8" s="46"/>
      <c r="AE8" s="46"/>
      <c r="AF8" s="46"/>
    </row>
    <row r="9" spans="1:45" ht="20.149999999999999" customHeight="1">
      <c r="A9" s="46"/>
      <c r="B9" s="46"/>
      <c r="C9" s="146"/>
      <c r="D9" s="594"/>
      <c r="E9" s="597"/>
      <c r="F9" s="632" t="s">
        <v>503</v>
      </c>
      <c r="G9" s="633"/>
      <c r="H9" s="634"/>
      <c r="I9" s="654" t="s">
        <v>501</v>
      </c>
      <c r="J9" s="655"/>
      <c r="K9" s="655"/>
      <c r="L9" s="655"/>
      <c r="M9" s="655"/>
      <c r="N9" s="655"/>
      <c r="O9" s="655"/>
      <c r="P9" s="655"/>
      <c r="Q9" s="655"/>
      <c r="R9" s="655"/>
      <c r="S9" s="656"/>
      <c r="T9" s="147"/>
      <c r="U9" s="47"/>
      <c r="V9" s="47"/>
      <c r="W9" s="47"/>
      <c r="X9" s="82" t="s">
        <v>446</v>
      </c>
      <c r="Y9" s="130"/>
      <c r="Z9" s="131"/>
      <c r="AA9" s="461" t="s">
        <v>447</v>
      </c>
      <c r="AB9" s="83"/>
      <c r="AC9" s="88"/>
      <c r="AD9" s="46"/>
      <c r="AE9" s="46"/>
      <c r="AF9" s="299"/>
      <c r="AI9" s="444"/>
      <c r="AJ9" s="444"/>
      <c r="AK9" s="444"/>
      <c r="AL9" s="444"/>
      <c r="AM9" s="444"/>
      <c r="AN9" s="444"/>
      <c r="AO9" s="444"/>
      <c r="AP9" s="444"/>
      <c r="AQ9" s="444"/>
      <c r="AR9" s="444"/>
      <c r="AS9" s="444"/>
    </row>
    <row r="10" spans="1:45" ht="20.149999999999999" customHeight="1">
      <c r="A10" s="46"/>
      <c r="B10" s="46"/>
      <c r="C10" s="146"/>
      <c r="D10" s="594"/>
      <c r="E10" s="598"/>
      <c r="F10" s="635"/>
      <c r="G10" s="636"/>
      <c r="H10" s="637"/>
      <c r="I10" s="654"/>
      <c r="J10" s="655"/>
      <c r="K10" s="655"/>
      <c r="L10" s="655"/>
      <c r="M10" s="655"/>
      <c r="N10" s="655"/>
      <c r="O10" s="655"/>
      <c r="P10" s="655"/>
      <c r="Q10" s="655"/>
      <c r="R10" s="655"/>
      <c r="S10" s="656"/>
      <c r="T10" s="147"/>
      <c r="U10" s="47"/>
      <c r="V10" s="47"/>
      <c r="W10" s="47"/>
      <c r="X10" s="132" t="s">
        <v>314</v>
      </c>
      <c r="Y10" s="414">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34" t="str">
        <f>IF(Y10="","","人")</f>
        <v>人</v>
      </c>
      <c r="AA10" s="462" t="s">
        <v>314</v>
      </c>
      <c r="AB10" s="414">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34" t="str">
        <f>IF(AB10="","","人")</f>
        <v>人</v>
      </c>
      <c r="AD10" s="46"/>
      <c r="AE10" s="46"/>
      <c r="AF10" s="299"/>
      <c r="AI10" s="444"/>
      <c r="AJ10" s="460"/>
      <c r="AK10" s="460"/>
      <c r="AL10" s="460"/>
      <c r="AM10" s="460"/>
      <c r="AN10" s="460"/>
      <c r="AO10" s="460"/>
      <c r="AP10" s="444"/>
      <c r="AQ10" s="444"/>
      <c r="AR10" s="444"/>
      <c r="AS10" s="444"/>
    </row>
    <row r="11" spans="1:45" ht="20.149999999999999" customHeight="1">
      <c r="A11" s="46"/>
      <c r="B11" s="46"/>
      <c r="C11" s="146"/>
      <c r="D11" s="594"/>
      <c r="E11" s="609" t="s">
        <v>436</v>
      </c>
      <c r="F11" s="623" t="s">
        <v>437</v>
      </c>
      <c r="G11" s="624"/>
      <c r="H11" s="624"/>
      <c r="I11" s="624"/>
      <c r="J11" s="624"/>
      <c r="K11" s="624"/>
      <c r="L11" s="624"/>
      <c r="M11" s="624"/>
      <c r="N11" s="624"/>
      <c r="O11" s="625"/>
      <c r="P11" s="614" t="s">
        <v>434</v>
      </c>
      <c r="Q11" s="615"/>
      <c r="R11" s="615"/>
      <c r="S11" s="616"/>
      <c r="T11" s="147"/>
      <c r="U11" s="47"/>
      <c r="V11" s="47"/>
      <c r="W11" s="47"/>
      <c r="X11" s="133" t="s">
        <v>443</v>
      </c>
      <c r="Y11" s="415">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35" t="str">
        <f t="shared" ref="Z11:Z12" si="0">IF(Y11="","","人")</f>
        <v>人</v>
      </c>
      <c r="AA11" s="463" t="s">
        <v>443</v>
      </c>
      <c r="AB11" s="415">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35" t="str">
        <f t="shared" ref="AC11:AC12" si="1">IF(AB11="","","人")</f>
        <v>人</v>
      </c>
      <c r="AD11" s="46"/>
      <c r="AE11" s="46"/>
      <c r="AF11" s="299"/>
      <c r="AI11" s="444"/>
      <c r="AJ11" s="460"/>
      <c r="AK11" s="496"/>
      <c r="AL11" s="460"/>
      <c r="AM11" s="460"/>
      <c r="AN11" s="460"/>
      <c r="AO11" s="460"/>
      <c r="AP11" s="444"/>
      <c r="AQ11" s="444"/>
      <c r="AR11" s="444"/>
      <c r="AS11" s="444"/>
    </row>
    <row r="12" spans="1:45" ht="20.149999999999999" customHeight="1">
      <c r="A12" s="46"/>
      <c r="B12" s="46"/>
      <c r="C12" s="146"/>
      <c r="D12" s="594"/>
      <c r="E12" s="610"/>
      <c r="F12" s="626" t="s">
        <v>546</v>
      </c>
      <c r="G12" s="627"/>
      <c r="H12" s="627"/>
      <c r="I12" s="627"/>
      <c r="J12" s="627"/>
      <c r="K12" s="627"/>
      <c r="L12" s="627"/>
      <c r="M12" s="627"/>
      <c r="N12" s="627"/>
      <c r="O12" s="628"/>
      <c r="P12" s="617"/>
      <c r="Q12" s="618"/>
      <c r="R12" s="618"/>
      <c r="S12" s="619"/>
      <c r="T12" s="147"/>
      <c r="U12" s="47"/>
      <c r="V12" s="47"/>
      <c r="W12" s="47"/>
      <c r="X12" s="84" t="s">
        <v>429</v>
      </c>
      <c r="Y12" s="175">
        <f>SUM(Y10:Y11)</f>
        <v>0</v>
      </c>
      <c r="Z12" s="136" t="str">
        <f t="shared" si="0"/>
        <v>人</v>
      </c>
      <c r="AA12" s="464" t="s">
        <v>407</v>
      </c>
      <c r="AB12" s="176">
        <f>SUM(AB10:AB11)</f>
        <v>0</v>
      </c>
      <c r="AC12" s="88" t="str">
        <f t="shared" si="1"/>
        <v>人</v>
      </c>
      <c r="AD12" s="46"/>
      <c r="AE12" s="46"/>
      <c r="AF12" s="299"/>
      <c r="AI12" s="444"/>
      <c r="AJ12" s="460"/>
      <c r="AK12" s="460"/>
      <c r="AL12" s="460"/>
      <c r="AM12" s="460"/>
      <c r="AN12" s="460"/>
      <c r="AO12" s="460"/>
      <c r="AP12" s="444"/>
      <c r="AQ12" s="444"/>
      <c r="AR12" s="444"/>
      <c r="AS12" s="444"/>
    </row>
    <row r="13" spans="1:45" ht="20.149999999999999" customHeight="1" thickBot="1">
      <c r="A13" s="46"/>
      <c r="B13" s="46"/>
      <c r="C13" s="146"/>
      <c r="D13" s="595"/>
      <c r="E13" s="611"/>
      <c r="F13" s="629"/>
      <c r="G13" s="630"/>
      <c r="H13" s="630"/>
      <c r="I13" s="630"/>
      <c r="J13" s="630"/>
      <c r="K13" s="630"/>
      <c r="L13" s="630"/>
      <c r="M13" s="630"/>
      <c r="N13" s="630"/>
      <c r="O13" s="631"/>
      <c r="P13" s="620"/>
      <c r="Q13" s="621"/>
      <c r="R13" s="621"/>
      <c r="S13" s="622"/>
      <c r="T13" s="147"/>
      <c r="U13" s="47"/>
      <c r="V13" s="47"/>
      <c r="W13" s="47"/>
      <c r="X13" s="296" t="s">
        <v>430</v>
      </c>
      <c r="Y13" s="244"/>
      <c r="Z13" s="240"/>
      <c r="AA13" s="240"/>
      <c r="AB13" s="240"/>
      <c r="AC13" s="241"/>
      <c r="AD13" s="46"/>
      <c r="AE13" s="46"/>
      <c r="AF13" s="299"/>
      <c r="AI13" s="444"/>
      <c r="AJ13" s="460"/>
      <c r="AK13" s="460"/>
      <c r="AL13" s="460"/>
      <c r="AM13" s="460"/>
      <c r="AN13" s="460"/>
      <c r="AO13" s="460"/>
      <c r="AP13" s="444"/>
      <c r="AQ13" s="444"/>
      <c r="AR13" s="444"/>
      <c r="AS13" s="444"/>
    </row>
    <row r="14" spans="1:45" ht="20.149999999999999" customHeight="1" thickTop="1" thickBot="1">
      <c r="A14" s="46"/>
      <c r="B14" s="46"/>
      <c r="C14" s="146"/>
      <c r="D14" s="184" t="s">
        <v>346</v>
      </c>
      <c r="E14" s="606" t="s">
        <v>359</v>
      </c>
      <c r="F14" s="607"/>
      <c r="G14" s="607"/>
      <c r="H14" s="607"/>
      <c r="I14" s="607"/>
      <c r="J14" s="607"/>
      <c r="K14" s="607"/>
      <c r="L14" s="607"/>
      <c r="M14" s="607"/>
      <c r="N14" s="607"/>
      <c r="O14" s="607"/>
      <c r="P14" s="607"/>
      <c r="Q14" s="607"/>
      <c r="R14" s="607"/>
      <c r="S14" s="608"/>
      <c r="T14" s="147"/>
      <c r="U14" s="47"/>
      <c r="V14" s="47"/>
      <c r="W14" s="47"/>
      <c r="X14" s="158" t="s">
        <v>303</v>
      </c>
      <c r="Y14" s="49" t="s">
        <v>304</v>
      </c>
      <c r="Z14" s="50"/>
      <c r="AA14" s="158" t="s">
        <v>305</v>
      </c>
      <c r="AB14" s="51" t="s">
        <v>304</v>
      </c>
      <c r="AC14" s="52"/>
      <c r="AD14" s="46"/>
      <c r="AE14" s="46"/>
      <c r="AF14" s="299"/>
      <c r="AI14" s="444"/>
      <c r="AJ14" s="460"/>
      <c r="AK14" s="460"/>
      <c r="AL14" s="460"/>
      <c r="AM14" s="460"/>
      <c r="AN14" s="460"/>
      <c r="AO14" s="460"/>
      <c r="AP14" s="444"/>
      <c r="AQ14" s="444"/>
      <c r="AR14" s="444"/>
      <c r="AS14" s="444"/>
    </row>
    <row r="15" spans="1:45" ht="20.149999999999999" customHeight="1" thickTop="1" thickBot="1">
      <c r="A15" s="46"/>
      <c r="B15" s="46"/>
      <c r="C15" s="148"/>
      <c r="D15" s="646" t="s">
        <v>347</v>
      </c>
      <c r="E15" s="647"/>
      <c r="F15" s="612" t="s">
        <v>438</v>
      </c>
      <c r="G15" s="612"/>
      <c r="H15" s="612"/>
      <c r="I15" s="612"/>
      <c r="J15" s="612"/>
      <c r="K15" s="612"/>
      <c r="L15" s="612"/>
      <c r="M15" s="612"/>
      <c r="N15" s="612"/>
      <c r="O15" s="612"/>
      <c r="P15" s="612"/>
      <c r="Q15" s="612"/>
      <c r="R15" s="612"/>
      <c r="S15" s="613"/>
      <c r="T15" s="149"/>
      <c r="U15" s="47"/>
      <c r="V15" s="47"/>
      <c r="W15" s="47"/>
      <c r="X15" s="126" t="s">
        <v>415</v>
      </c>
      <c r="Y15" s="172">
        <f>COUNTIF(競技者データ入力シート!$Q$8:$Q$57,X15)</f>
        <v>0</v>
      </c>
      <c r="Z15" s="127" t="s">
        <v>306</v>
      </c>
      <c r="AA15" s="128" t="s">
        <v>418</v>
      </c>
      <c r="AB15" s="518">
        <f>COUNTIF(競技者データ入力シート!$Q$8:$Q$57,AA15)</f>
        <v>0</v>
      </c>
      <c r="AC15" s="127" t="s">
        <v>306</v>
      </c>
      <c r="AD15" s="46"/>
      <c r="AE15" s="46"/>
      <c r="AF15" s="299"/>
      <c r="AH15" s="510">
        <f>Y15+AB15+AB16</f>
        <v>0</v>
      </c>
      <c r="AI15" s="444"/>
      <c r="AJ15" s="460"/>
      <c r="AK15" s="460"/>
      <c r="AL15" s="460"/>
      <c r="AM15" s="460"/>
      <c r="AN15" s="460"/>
      <c r="AO15" s="460"/>
      <c r="AP15" s="444"/>
      <c r="AQ15" s="444"/>
      <c r="AR15" s="444"/>
      <c r="AS15" s="444"/>
    </row>
    <row r="16" spans="1:45" ht="20.149999999999999" customHeight="1" thickBot="1">
      <c r="A16" s="46"/>
      <c r="B16" s="46"/>
      <c r="C16" s="46"/>
      <c r="D16" s="297"/>
      <c r="E16" s="297"/>
      <c r="F16" s="297"/>
      <c r="G16" s="297"/>
      <c r="H16" s="297"/>
      <c r="I16" s="297"/>
      <c r="J16" s="297"/>
      <c r="K16" s="297"/>
      <c r="L16" s="297"/>
      <c r="M16" s="297"/>
      <c r="N16" s="297"/>
      <c r="O16" s="297"/>
      <c r="P16" s="297"/>
      <c r="Q16" s="297"/>
      <c r="R16" s="297"/>
      <c r="S16" s="297"/>
      <c r="T16" s="47"/>
      <c r="U16" s="376"/>
      <c r="V16" s="376"/>
      <c r="W16" s="376"/>
      <c r="X16" s="129" t="s">
        <v>416</v>
      </c>
      <c r="Y16" s="173">
        <f>COUNTIF(競技者データ入力シート!$Q$8:$Q$57,X16)</f>
        <v>0</v>
      </c>
      <c r="Z16" s="55" t="s">
        <v>306</v>
      </c>
      <c r="AA16" s="54" t="s">
        <v>419</v>
      </c>
      <c r="AB16" s="520">
        <f>COUNTIF(競技者データ入力シート!$Q$8:$Q$57,AA16)</f>
        <v>0</v>
      </c>
      <c r="AC16" s="55" t="s">
        <v>306</v>
      </c>
      <c r="AD16" s="46"/>
      <c r="AE16" s="46"/>
      <c r="AF16" s="299"/>
      <c r="AH16" s="510">
        <f>Y16+Y17+AB17</f>
        <v>0</v>
      </c>
      <c r="AI16" s="444"/>
      <c r="AJ16" s="460"/>
      <c r="AK16" s="460"/>
      <c r="AL16" s="460"/>
      <c r="AM16" s="460"/>
      <c r="AN16" s="460"/>
      <c r="AO16" s="460"/>
      <c r="AP16" s="444"/>
      <c r="AQ16" s="444"/>
      <c r="AR16" s="444"/>
      <c r="AS16" s="444"/>
    </row>
    <row r="17" spans="1:45" ht="20.149999999999999" customHeight="1">
      <c r="A17" s="46"/>
      <c r="B17" s="46"/>
      <c r="C17" s="150"/>
      <c r="D17" s="599" t="s">
        <v>351</v>
      </c>
      <c r="E17" s="600"/>
      <c r="F17" s="600"/>
      <c r="G17" s="600"/>
      <c r="H17" s="600"/>
      <c r="I17" s="600"/>
      <c r="J17" s="600"/>
      <c r="K17" s="600"/>
      <c r="L17" s="600"/>
      <c r="M17" s="600"/>
      <c r="N17" s="600"/>
      <c r="O17" s="600"/>
      <c r="P17" s="600"/>
      <c r="Q17" s="600"/>
      <c r="R17" s="600"/>
      <c r="S17" s="601"/>
      <c r="T17" s="151"/>
      <c r="U17" s="376"/>
      <c r="V17" s="376"/>
      <c r="W17" s="376"/>
      <c r="X17" s="129" t="s">
        <v>417</v>
      </c>
      <c r="Y17" s="173">
        <f>COUNTIF(競技者データ入力シート!$Q$8:$Q$57,X17)</f>
        <v>0</v>
      </c>
      <c r="Z17" s="55" t="s">
        <v>306</v>
      </c>
      <c r="AA17" s="54" t="s">
        <v>420</v>
      </c>
      <c r="AB17" s="519">
        <f>COUNTIF(競技者データ入力シート!$Q$8:$Q$57,AA17)</f>
        <v>0</v>
      </c>
      <c r="AC17" s="55" t="s">
        <v>306</v>
      </c>
      <c r="AD17" s="46"/>
      <c r="AE17" s="46"/>
      <c r="AF17" s="299"/>
      <c r="AI17" s="444"/>
      <c r="AJ17" s="460"/>
      <c r="AK17" s="460"/>
      <c r="AL17" s="460"/>
      <c r="AM17" s="460"/>
      <c r="AN17" s="460"/>
      <c r="AO17" s="460"/>
      <c r="AP17" s="444"/>
      <c r="AQ17" s="444"/>
      <c r="AR17" s="444"/>
      <c r="AS17" s="444"/>
    </row>
    <row r="18" spans="1:45" ht="20.149999999999999" customHeight="1">
      <c r="A18" s="46"/>
      <c r="B18" s="46"/>
      <c r="C18" s="152"/>
      <c r="D18" s="291" t="s">
        <v>410</v>
      </c>
      <c r="E18" s="276"/>
      <c r="F18" s="276"/>
      <c r="G18" s="276"/>
      <c r="H18" s="276"/>
      <c r="I18" s="276"/>
      <c r="J18" s="276"/>
      <c r="K18" s="276"/>
      <c r="L18" s="276"/>
      <c r="M18" s="276"/>
      <c r="N18" s="276"/>
      <c r="O18" s="276"/>
      <c r="P18" s="276"/>
      <c r="Q18" s="276"/>
      <c r="R18" s="276"/>
      <c r="S18" s="277"/>
      <c r="T18" s="153"/>
      <c r="U18" s="47"/>
      <c r="V18" s="376"/>
      <c r="W18" s="376"/>
      <c r="X18" s="525" t="s">
        <v>581</v>
      </c>
      <c r="Y18" s="174">
        <f>COUNTIF(競技者データ入力シート!$Q$8:$Q$57,X18)</f>
        <v>0</v>
      </c>
      <c r="Z18" s="77" t="s">
        <v>306</v>
      </c>
      <c r="AA18" s="526" t="s">
        <v>582</v>
      </c>
      <c r="AB18" s="174">
        <f>COUNTIF(競技者データ入力シート!$Q$8:$Q$57,AA18)</f>
        <v>0</v>
      </c>
      <c r="AC18" s="77" t="s">
        <v>306</v>
      </c>
      <c r="AD18" s="46"/>
      <c r="AE18" s="46"/>
      <c r="AF18" s="299"/>
      <c r="AI18" s="444"/>
      <c r="AJ18" s="460"/>
      <c r="AK18" s="460"/>
      <c r="AL18" s="460"/>
      <c r="AM18" s="460"/>
      <c r="AN18" s="460"/>
      <c r="AO18" s="460"/>
      <c r="AP18" s="444"/>
      <c r="AQ18" s="444"/>
      <c r="AR18" s="444"/>
      <c r="AS18" s="444"/>
    </row>
    <row r="19" spans="1:45" ht="20.149999999999999" customHeight="1">
      <c r="A19" s="46"/>
      <c r="B19" s="46"/>
      <c r="C19" s="152"/>
      <c r="D19" s="291"/>
      <c r="E19" s="276"/>
      <c r="F19" s="276"/>
      <c r="G19" s="276"/>
      <c r="H19" s="276"/>
      <c r="I19" s="276"/>
      <c r="J19" s="276"/>
      <c r="K19" s="276"/>
      <c r="L19" s="276"/>
      <c r="M19" s="276"/>
      <c r="N19" s="276"/>
      <c r="O19" s="276"/>
      <c r="P19" s="276"/>
      <c r="Q19" s="276"/>
      <c r="R19" s="276"/>
      <c r="S19" s="277"/>
      <c r="T19" s="153"/>
      <c r="U19" s="376"/>
      <c r="V19" s="376"/>
      <c r="W19" s="376"/>
      <c r="X19" s="521" t="s">
        <v>431</v>
      </c>
      <c r="Y19" s="522">
        <f>SUM(Y15:Y18)</f>
        <v>0</v>
      </c>
      <c r="Z19" s="523" t="s">
        <v>306</v>
      </c>
      <c r="AA19" s="524" t="s">
        <v>431</v>
      </c>
      <c r="AB19" s="522">
        <f>SUM(AB15:AB18)</f>
        <v>0</v>
      </c>
      <c r="AC19" s="523" t="s">
        <v>306</v>
      </c>
      <c r="AD19" s="46"/>
      <c r="AE19" s="46"/>
      <c r="AF19" s="46"/>
      <c r="AI19" s="444"/>
      <c r="AJ19" s="460"/>
      <c r="AK19" s="460"/>
      <c r="AL19" s="460"/>
      <c r="AM19" s="460"/>
      <c r="AN19" s="460"/>
      <c r="AO19" s="460"/>
      <c r="AP19" s="444"/>
      <c r="AQ19" s="444"/>
      <c r="AR19" s="444"/>
      <c r="AS19" s="444"/>
    </row>
    <row r="20" spans="1:45" ht="19.5" customHeight="1">
      <c r="A20" s="53"/>
      <c r="B20" s="46"/>
      <c r="C20" s="152"/>
      <c r="D20" s="292" t="s">
        <v>409</v>
      </c>
      <c r="E20" s="278"/>
      <c r="F20" s="278"/>
      <c r="G20" s="278"/>
      <c r="H20" s="278"/>
      <c r="I20" s="278"/>
      <c r="J20" s="278"/>
      <c r="K20" s="278"/>
      <c r="L20" s="278"/>
      <c r="M20" s="278"/>
      <c r="N20" s="278"/>
      <c r="O20" s="278"/>
      <c r="P20" s="278"/>
      <c r="Q20" s="278"/>
      <c r="R20" s="278"/>
      <c r="S20" s="279"/>
      <c r="T20" s="153"/>
      <c r="U20" s="376"/>
      <c r="V20" s="47"/>
      <c r="W20" s="47"/>
      <c r="X20" s="47"/>
      <c r="Y20" s="48"/>
      <c r="Z20" s="47"/>
      <c r="AA20" s="46"/>
      <c r="AB20" s="46"/>
      <c r="AC20" s="46"/>
      <c r="AD20" s="46"/>
      <c r="AE20" s="46"/>
      <c r="AF20" s="46"/>
      <c r="AI20" s="444"/>
      <c r="AJ20" s="460"/>
      <c r="AK20" s="460"/>
      <c r="AL20" s="460"/>
      <c r="AM20" s="460"/>
      <c r="AN20" s="460"/>
      <c r="AO20" s="460"/>
      <c r="AP20" s="444"/>
      <c r="AQ20" s="444"/>
      <c r="AR20" s="444"/>
      <c r="AS20" s="444"/>
    </row>
    <row r="21" spans="1:45" s="14" customFormat="1" ht="19.5" customHeight="1" thickBot="1">
      <c r="A21" s="53"/>
      <c r="B21" s="46"/>
      <c r="C21" s="154"/>
      <c r="D21" s="293" t="s">
        <v>412</v>
      </c>
      <c r="E21" s="280"/>
      <c r="F21" s="280"/>
      <c r="G21" s="280"/>
      <c r="H21" s="280"/>
      <c r="I21" s="280"/>
      <c r="J21" s="280"/>
      <c r="K21" s="280"/>
      <c r="L21" s="280"/>
      <c r="M21" s="280"/>
      <c r="N21" s="280"/>
      <c r="O21" s="280"/>
      <c r="P21" s="280"/>
      <c r="Q21" s="280"/>
      <c r="R21" s="280"/>
      <c r="S21" s="281"/>
      <c r="T21" s="155"/>
      <c r="U21" s="376"/>
      <c r="V21" s="47"/>
      <c r="W21" s="47"/>
      <c r="X21" s="86" t="s">
        <v>307</v>
      </c>
      <c r="Y21" s="87"/>
      <c r="Z21" s="88"/>
      <c r="AA21" s="53"/>
      <c r="AB21" s="46"/>
      <c r="AC21" s="46"/>
      <c r="AD21"/>
      <c r="AE21" s="512"/>
      <c r="AF21" s="459"/>
      <c r="AG21" s="460"/>
      <c r="AH21" s="460"/>
      <c r="AI21" s="460"/>
      <c r="AJ21" s="460"/>
      <c r="AK21" s="460"/>
      <c r="AL21" s="460"/>
      <c r="AM21" s="459"/>
      <c r="AN21" s="459"/>
      <c r="AO21" s="459"/>
      <c r="AP21" s="459"/>
    </row>
    <row r="22" spans="1:45" s="14" customFormat="1" ht="19.5" customHeight="1" thickTop="1">
      <c r="A22" s="53"/>
      <c r="B22" s="53"/>
      <c r="C22" s="146"/>
      <c r="D22" s="602" t="s">
        <v>60</v>
      </c>
      <c r="E22" s="604" t="s">
        <v>61</v>
      </c>
      <c r="F22" s="661" t="s">
        <v>62</v>
      </c>
      <c r="G22" s="662"/>
      <c r="H22" s="661" t="s">
        <v>63</v>
      </c>
      <c r="I22" s="662"/>
      <c r="J22" s="683" t="s">
        <v>64</v>
      </c>
      <c r="K22" s="644" t="s">
        <v>353</v>
      </c>
      <c r="L22" s="644" t="s">
        <v>354</v>
      </c>
      <c r="M22" s="644" t="s">
        <v>352</v>
      </c>
      <c r="N22" s="644" t="s">
        <v>355</v>
      </c>
      <c r="O22" s="644" t="s">
        <v>356</v>
      </c>
      <c r="P22" s="659" t="s">
        <v>66</v>
      </c>
      <c r="Q22" s="665" t="s">
        <v>357</v>
      </c>
      <c r="R22" s="667" t="s">
        <v>358</v>
      </c>
      <c r="S22" s="47"/>
      <c r="T22" s="147"/>
      <c r="U22" s="376"/>
      <c r="V22" s="47"/>
      <c r="W22" s="47"/>
      <c r="X22" s="427" t="s">
        <v>308</v>
      </c>
      <c r="Y22" s="685">
        <f>競技者データ入力シート!BG87</f>
        <v>0</v>
      </c>
      <c r="Z22" s="686"/>
      <c r="AA22" s="46"/>
      <c r="AB22" s="53"/>
      <c r="AC22" s="46"/>
      <c r="AD22"/>
      <c r="AE22" s="510"/>
      <c r="AF22" s="459"/>
      <c r="AG22" s="460"/>
      <c r="AH22" s="460"/>
      <c r="AI22" s="460"/>
      <c r="AJ22" s="460"/>
      <c r="AK22" s="460"/>
      <c r="AL22" s="460"/>
      <c r="AM22" s="459"/>
      <c r="AN22" s="459"/>
      <c r="AO22" s="459"/>
      <c r="AP22" s="459"/>
    </row>
    <row r="23" spans="1:45" s="14" customFormat="1" ht="19.5" customHeight="1" thickBot="1">
      <c r="A23" s="53"/>
      <c r="B23" s="53"/>
      <c r="C23" s="146"/>
      <c r="D23" s="603"/>
      <c r="E23" s="605"/>
      <c r="F23" s="294" t="s">
        <v>72</v>
      </c>
      <c r="G23" s="294" t="s">
        <v>73</v>
      </c>
      <c r="H23" s="294" t="s">
        <v>74</v>
      </c>
      <c r="I23" s="294" t="s">
        <v>75</v>
      </c>
      <c r="J23" s="684"/>
      <c r="K23" s="645"/>
      <c r="L23" s="645"/>
      <c r="M23" s="645"/>
      <c r="N23" s="645"/>
      <c r="O23" s="645"/>
      <c r="P23" s="660"/>
      <c r="Q23" s="666"/>
      <c r="R23" s="668"/>
      <c r="S23" s="47"/>
      <c r="T23" s="147"/>
      <c r="U23" s="376"/>
      <c r="V23" s="47"/>
      <c r="W23" s="47"/>
      <c r="X23" s="428" t="s">
        <v>309</v>
      </c>
      <c r="Y23" s="669">
        <f>競技者データ入力シート!BG88</f>
        <v>0</v>
      </c>
      <c r="Z23" s="670"/>
      <c r="AA23" s="46"/>
      <c r="AB23" s="53"/>
      <c r="AC23" s="46"/>
      <c r="AD23"/>
      <c r="AE23" s="510"/>
      <c r="AF23" s="459"/>
      <c r="AG23" s="460"/>
      <c r="AH23" s="460"/>
      <c r="AI23" s="460"/>
      <c r="AJ23" s="460"/>
      <c r="AK23" s="460"/>
      <c r="AL23" s="460"/>
      <c r="AM23" s="459"/>
      <c r="AN23" s="459"/>
      <c r="AO23" s="459"/>
      <c r="AP23" s="459"/>
    </row>
    <row r="24" spans="1:45" s="14" customFormat="1" ht="19.5" customHeight="1">
      <c r="A24" s="53"/>
      <c r="B24" s="53"/>
      <c r="C24" s="146"/>
      <c r="D24" s="56" t="s">
        <v>78</v>
      </c>
      <c r="E24" s="57" t="s">
        <v>464</v>
      </c>
      <c r="F24" s="58" t="s">
        <v>80</v>
      </c>
      <c r="G24" s="58" t="s">
        <v>81</v>
      </c>
      <c r="H24" s="58" t="s">
        <v>423</v>
      </c>
      <c r="I24" s="59" t="s">
        <v>422</v>
      </c>
      <c r="J24" s="60" t="s">
        <v>460</v>
      </c>
      <c r="K24" s="61" t="s">
        <v>445</v>
      </c>
      <c r="L24" s="62" t="s">
        <v>84</v>
      </c>
      <c r="M24" s="63" t="s">
        <v>425</v>
      </c>
      <c r="N24" s="64">
        <v>2001</v>
      </c>
      <c r="O24" s="64" t="s">
        <v>465</v>
      </c>
      <c r="P24" s="64" t="s">
        <v>466</v>
      </c>
      <c r="Q24" s="65" t="s">
        <v>12</v>
      </c>
      <c r="R24" s="66" t="s">
        <v>467</v>
      </c>
      <c r="S24" s="47"/>
      <c r="T24" s="147"/>
      <c r="U24" s="47"/>
      <c r="V24" s="47"/>
      <c r="W24" s="47"/>
      <c r="X24" s="429" t="s">
        <v>310</v>
      </c>
      <c r="Y24" s="663">
        <f>Y22+Y23</f>
        <v>0</v>
      </c>
      <c r="Z24" s="664"/>
      <c r="AA24" s="46"/>
      <c r="AB24" s="53"/>
      <c r="AC24" s="46"/>
      <c r="AD24"/>
      <c r="AE24" s="510"/>
      <c r="AF24" s="459"/>
      <c r="AG24" s="460"/>
      <c r="AH24" s="460"/>
      <c r="AI24" s="460"/>
      <c r="AJ24" s="460"/>
      <c r="AK24" s="460"/>
      <c r="AL24" s="460"/>
      <c r="AM24" s="459"/>
      <c r="AN24" s="459"/>
      <c r="AO24" s="459"/>
      <c r="AP24" s="459"/>
    </row>
    <row r="25" spans="1:45" s="14" customFormat="1" ht="19.5" customHeight="1" thickBot="1">
      <c r="A25" s="46"/>
      <c r="B25" s="53"/>
      <c r="C25" s="146"/>
      <c r="D25" s="67" t="s">
        <v>78</v>
      </c>
      <c r="E25" s="68">
        <v>4567</v>
      </c>
      <c r="F25" s="69" t="s">
        <v>91</v>
      </c>
      <c r="G25" s="69" t="s">
        <v>92</v>
      </c>
      <c r="H25" s="69" t="s">
        <v>421</v>
      </c>
      <c r="I25" s="70" t="s">
        <v>468</v>
      </c>
      <c r="J25" s="71" t="s">
        <v>462</v>
      </c>
      <c r="K25" s="72" t="s">
        <v>16</v>
      </c>
      <c r="L25" s="73" t="s">
        <v>95</v>
      </c>
      <c r="M25" s="74" t="s">
        <v>424</v>
      </c>
      <c r="N25" s="75">
        <v>1980</v>
      </c>
      <c r="O25" s="75" t="s">
        <v>469</v>
      </c>
      <c r="P25" s="75" t="s">
        <v>466</v>
      </c>
      <c r="Q25" s="74" t="s">
        <v>18</v>
      </c>
      <c r="R25" s="76" t="s">
        <v>470</v>
      </c>
      <c r="S25" s="47"/>
      <c r="T25" s="147"/>
      <c r="U25" s="376"/>
      <c r="V25" s="47"/>
      <c r="W25" s="47"/>
      <c r="X25" s="47"/>
      <c r="Y25" s="48"/>
      <c r="Z25" s="47"/>
      <c r="AD25" s="46"/>
      <c r="AE25" s="53"/>
      <c r="AF25" s="239"/>
      <c r="AG25"/>
      <c r="AH25" s="510"/>
      <c r="AI25" s="459"/>
      <c r="AJ25" s="460"/>
      <c r="AK25" s="460"/>
      <c r="AL25" s="460"/>
      <c r="AM25" s="460"/>
      <c r="AN25" s="460"/>
      <c r="AO25" s="460"/>
      <c r="AP25" s="459"/>
      <c r="AQ25" s="459"/>
      <c r="AR25" s="459"/>
      <c r="AS25" s="459"/>
    </row>
    <row r="26" spans="1:45" ht="19.5" customHeight="1">
      <c r="A26" s="46"/>
      <c r="B26" s="53"/>
      <c r="C26" s="146"/>
      <c r="D26" s="143" t="s">
        <v>320</v>
      </c>
      <c r="E26" s="259">
        <v>1</v>
      </c>
      <c r="F26" s="657">
        <v>2</v>
      </c>
      <c r="G26" s="658"/>
      <c r="H26" s="657">
        <v>3</v>
      </c>
      <c r="I26" s="658"/>
      <c r="J26" s="259">
        <v>4</v>
      </c>
      <c r="K26" s="259">
        <v>5</v>
      </c>
      <c r="L26" s="259">
        <v>6</v>
      </c>
      <c r="M26" s="259">
        <v>7</v>
      </c>
      <c r="N26" s="259">
        <v>8</v>
      </c>
      <c r="O26" s="259">
        <v>9</v>
      </c>
      <c r="P26" s="259">
        <v>10</v>
      </c>
      <c r="Q26" s="259">
        <v>11</v>
      </c>
      <c r="R26" s="260">
        <v>12</v>
      </c>
      <c r="S26" s="47"/>
      <c r="T26" s="147"/>
      <c r="U26" s="376"/>
      <c r="V26" s="47"/>
      <c r="W26" s="47"/>
      <c r="X26" s="47"/>
      <c r="Y26" s="48"/>
      <c r="Z26" s="47"/>
      <c r="AD26" s="46"/>
      <c r="AE26" s="53"/>
      <c r="AF26" s="239"/>
      <c r="AI26" s="444"/>
      <c r="AJ26" s="460"/>
      <c r="AK26" s="460"/>
      <c r="AL26" s="460"/>
      <c r="AM26" s="460"/>
      <c r="AN26" s="460"/>
      <c r="AO26" s="460"/>
      <c r="AP26" s="444"/>
      <c r="AQ26" s="444"/>
      <c r="AR26" s="444"/>
      <c r="AS26" s="444"/>
    </row>
    <row r="27" spans="1:45" ht="19.5" customHeight="1">
      <c r="A27" s="46"/>
      <c r="B27" s="46"/>
      <c r="C27" s="146"/>
      <c r="D27" s="282" t="s">
        <v>321</v>
      </c>
      <c r="E27" s="283" t="s">
        <v>362</v>
      </c>
      <c r="F27" s="283"/>
      <c r="G27" s="283"/>
      <c r="H27" s="283"/>
      <c r="I27" s="283"/>
      <c r="J27" s="283"/>
      <c r="K27" s="283"/>
      <c r="L27" s="283"/>
      <c r="M27" s="283"/>
      <c r="N27" s="283"/>
      <c r="O27" s="283"/>
      <c r="P27" s="283"/>
      <c r="Q27" s="283"/>
      <c r="R27" s="283"/>
      <c r="S27" s="284"/>
      <c r="T27" s="147"/>
      <c r="U27" s="376"/>
      <c r="V27" s="47"/>
      <c r="W27" s="47"/>
      <c r="X27" s="47"/>
      <c r="Y27" s="48"/>
      <c r="Z27" s="47"/>
      <c r="AD27" s="81"/>
      <c r="AE27" s="46"/>
      <c r="AF27" s="239"/>
      <c r="AI27" s="444"/>
      <c r="AJ27" s="460"/>
      <c r="AK27" s="460"/>
      <c r="AL27" s="460"/>
      <c r="AM27" s="460"/>
      <c r="AN27" s="460"/>
      <c r="AO27" s="460"/>
      <c r="AP27" s="444"/>
      <c r="AQ27" s="444"/>
      <c r="AR27" s="444"/>
      <c r="AS27" s="444"/>
    </row>
    <row r="28" spans="1:45" ht="19.5" customHeight="1">
      <c r="A28" s="46"/>
      <c r="B28" s="46"/>
      <c r="C28" s="146"/>
      <c r="D28" s="285" t="s">
        <v>322</v>
      </c>
      <c r="E28" s="286" t="s">
        <v>315</v>
      </c>
      <c r="F28" s="286"/>
      <c r="G28" s="286"/>
      <c r="H28" s="286"/>
      <c r="I28" s="286"/>
      <c r="J28" s="286"/>
      <c r="K28" s="286"/>
      <c r="L28" s="286"/>
      <c r="M28" s="286"/>
      <c r="N28" s="286"/>
      <c r="O28" s="286"/>
      <c r="P28" s="286"/>
      <c r="Q28" s="286"/>
      <c r="R28" s="286"/>
      <c r="S28" s="287"/>
      <c r="T28" s="147"/>
      <c r="U28" s="47"/>
      <c r="V28" s="47"/>
      <c r="W28" s="47"/>
      <c r="X28" s="47"/>
      <c r="Y28" s="48"/>
      <c r="Z28" s="47"/>
      <c r="AA28" s="46"/>
      <c r="AB28" s="46"/>
      <c r="AC28" s="416"/>
      <c r="AD28" s="81"/>
      <c r="AE28" s="46"/>
      <c r="AF28" s="239"/>
      <c r="AI28" s="444"/>
      <c r="AJ28" s="444"/>
      <c r="AK28" s="444"/>
      <c r="AL28" s="444"/>
      <c r="AM28" s="444"/>
      <c r="AN28" s="444"/>
      <c r="AO28" s="444"/>
      <c r="AP28" s="444"/>
      <c r="AQ28" s="444"/>
      <c r="AR28" s="444"/>
      <c r="AS28" s="444"/>
    </row>
    <row r="29" spans="1:45" ht="19.5" customHeight="1">
      <c r="A29" s="46"/>
      <c r="B29" s="46"/>
      <c r="C29" s="146"/>
      <c r="D29" s="285" t="s">
        <v>323</v>
      </c>
      <c r="E29" s="286" t="s">
        <v>345</v>
      </c>
      <c r="F29" s="286"/>
      <c r="G29" s="286"/>
      <c r="H29" s="286"/>
      <c r="I29" s="286"/>
      <c r="J29" s="286"/>
      <c r="K29" s="288"/>
      <c r="L29" s="289"/>
      <c r="M29" s="286"/>
      <c r="N29" s="286"/>
      <c r="O29" s="286"/>
      <c r="P29" s="286"/>
      <c r="Q29" s="286"/>
      <c r="R29" s="286"/>
      <c r="S29" s="287"/>
      <c r="T29" s="147"/>
      <c r="U29" s="47"/>
      <c r="V29" s="47"/>
      <c r="W29" s="47"/>
      <c r="X29" s="47"/>
      <c r="Y29" s="48"/>
      <c r="Z29" s="47"/>
      <c r="AA29" s="46"/>
      <c r="AB29" s="46"/>
      <c r="AC29" s="46"/>
      <c r="AD29" s="81"/>
      <c r="AE29" s="46"/>
      <c r="AF29" s="53"/>
      <c r="AI29" s="444"/>
      <c r="AJ29" s="444"/>
      <c r="AK29" s="444"/>
      <c r="AL29" s="444"/>
      <c r="AM29" s="444"/>
      <c r="AN29" s="444"/>
      <c r="AO29" s="444"/>
      <c r="AP29" s="444"/>
      <c r="AQ29" s="444"/>
      <c r="AR29" s="444"/>
      <c r="AS29" s="444"/>
    </row>
    <row r="30" spans="1:45" ht="19.5" customHeight="1">
      <c r="A30" s="46"/>
      <c r="B30" s="46"/>
      <c r="C30" s="146"/>
      <c r="D30" s="285" t="s">
        <v>324</v>
      </c>
      <c r="E30" s="286" t="s">
        <v>316</v>
      </c>
      <c r="F30" s="286"/>
      <c r="G30" s="286"/>
      <c r="H30" s="286"/>
      <c r="I30" s="286"/>
      <c r="J30" s="286"/>
      <c r="K30" s="288"/>
      <c r="L30" s="289"/>
      <c r="M30" s="286"/>
      <c r="N30" s="286"/>
      <c r="O30" s="286"/>
      <c r="P30" s="286"/>
      <c r="Q30" s="286"/>
      <c r="R30" s="286"/>
      <c r="S30" s="287"/>
      <c r="T30" s="147"/>
      <c r="U30" s="47"/>
      <c r="V30" s="47"/>
      <c r="W30" s="47"/>
      <c r="X30" s="47"/>
      <c r="Y30" s="48"/>
      <c r="Z30" s="47"/>
      <c r="AA30" s="46"/>
      <c r="AB30" s="46"/>
      <c r="AC30" s="46"/>
      <c r="AD30" s="81"/>
      <c r="AE30" s="46"/>
      <c r="AF30" s="46"/>
      <c r="AI30" s="444"/>
      <c r="AJ30" s="444"/>
      <c r="AK30" s="444"/>
      <c r="AL30" s="444"/>
      <c r="AM30" s="444"/>
      <c r="AN30" s="444"/>
      <c r="AO30" s="444"/>
      <c r="AP30" s="444"/>
      <c r="AQ30" s="444"/>
      <c r="AR30" s="444"/>
      <c r="AS30" s="444"/>
    </row>
    <row r="31" spans="1:45" ht="19.5" customHeight="1">
      <c r="A31" s="46"/>
      <c r="B31" s="46"/>
      <c r="C31" s="146"/>
      <c r="D31" s="285" t="s">
        <v>325</v>
      </c>
      <c r="E31" s="286" t="s">
        <v>317</v>
      </c>
      <c r="F31" s="286"/>
      <c r="G31" s="286"/>
      <c r="H31" s="286"/>
      <c r="I31" s="286"/>
      <c r="J31" s="286"/>
      <c r="K31" s="288"/>
      <c r="L31" s="289"/>
      <c r="M31" s="286"/>
      <c r="N31" s="286"/>
      <c r="O31" s="286"/>
      <c r="P31" s="286"/>
      <c r="Q31" s="286"/>
      <c r="R31" s="286"/>
      <c r="S31" s="287"/>
      <c r="T31" s="147"/>
      <c r="U31" s="47"/>
      <c r="V31" s="47"/>
      <c r="W31" s="47"/>
      <c r="X31" s="47"/>
      <c r="Y31" s="48"/>
      <c r="Z31" s="47"/>
      <c r="AA31" s="46"/>
      <c r="AB31" s="46"/>
      <c r="AC31" s="46"/>
      <c r="AD31" s="81"/>
      <c r="AE31" s="46"/>
      <c r="AF31" s="46"/>
    </row>
    <row r="32" spans="1:45" ht="19.5" customHeight="1">
      <c r="A32" s="46"/>
      <c r="B32" s="46"/>
      <c r="C32" s="146"/>
      <c r="D32" s="285" t="s">
        <v>326</v>
      </c>
      <c r="E32" s="286" t="s">
        <v>350</v>
      </c>
      <c r="F32" s="286"/>
      <c r="G32" s="286"/>
      <c r="H32" s="286"/>
      <c r="I32" s="286"/>
      <c r="J32" s="286"/>
      <c r="K32" s="288"/>
      <c r="L32" s="289"/>
      <c r="M32" s="286"/>
      <c r="N32" s="286"/>
      <c r="O32" s="286"/>
      <c r="P32" s="286"/>
      <c r="Q32" s="286"/>
      <c r="R32" s="286"/>
      <c r="S32" s="287"/>
      <c r="T32" s="147"/>
      <c r="U32" s="47"/>
      <c r="V32" s="47"/>
      <c r="W32" s="47"/>
      <c r="X32" s="47"/>
      <c r="Y32" s="48"/>
      <c r="Z32" s="47"/>
      <c r="AA32" s="46"/>
      <c r="AB32" s="46"/>
      <c r="AC32" s="46"/>
      <c r="AD32" s="81"/>
      <c r="AE32" s="46"/>
      <c r="AF32" s="46"/>
    </row>
    <row r="33" spans="1:32" ht="19.5" customHeight="1">
      <c r="A33" s="46"/>
      <c r="B33" s="46"/>
      <c r="C33" s="146"/>
      <c r="D33" s="285" t="s">
        <v>327</v>
      </c>
      <c r="E33" s="286" t="s">
        <v>350</v>
      </c>
      <c r="F33" s="286"/>
      <c r="G33" s="286"/>
      <c r="H33" s="286"/>
      <c r="I33" s="286"/>
      <c r="J33" s="286"/>
      <c r="K33" s="286"/>
      <c r="L33" s="286"/>
      <c r="M33" s="286"/>
      <c r="N33" s="286"/>
      <c r="O33" s="286"/>
      <c r="P33" s="286"/>
      <c r="Q33" s="286"/>
      <c r="R33" s="286"/>
      <c r="S33" s="377"/>
      <c r="T33" s="147"/>
      <c r="U33" s="47"/>
      <c r="V33" s="47"/>
      <c r="W33" s="47"/>
      <c r="X33" s="47"/>
      <c r="Y33" s="48"/>
      <c r="Z33" s="47"/>
      <c r="AA33" s="46"/>
      <c r="AB33" s="46"/>
      <c r="AC33" s="46"/>
      <c r="AD33" s="81"/>
      <c r="AE33" s="46"/>
      <c r="AF33" s="46"/>
    </row>
    <row r="34" spans="1:32" ht="19.5" customHeight="1">
      <c r="A34" s="46"/>
      <c r="B34" s="46"/>
      <c r="C34" s="146"/>
      <c r="D34" s="285" t="s">
        <v>328</v>
      </c>
      <c r="E34" s="286" t="s">
        <v>317</v>
      </c>
      <c r="F34" s="286"/>
      <c r="G34" s="286"/>
      <c r="H34" s="286"/>
      <c r="I34" s="286"/>
      <c r="J34" s="286"/>
      <c r="K34" s="286"/>
      <c r="L34" s="286"/>
      <c r="M34" s="286"/>
      <c r="N34" s="286"/>
      <c r="O34" s="286"/>
      <c r="P34" s="286"/>
      <c r="Q34" s="286"/>
      <c r="R34" s="286"/>
      <c r="S34" s="377"/>
      <c r="T34" s="147"/>
      <c r="U34" s="47"/>
      <c r="V34" s="47"/>
      <c r="W34" s="47"/>
      <c r="X34" s="47"/>
      <c r="Y34" s="48"/>
      <c r="Z34" s="47"/>
      <c r="AA34" s="46"/>
      <c r="AB34" s="46"/>
      <c r="AC34" s="46"/>
      <c r="AD34" s="81"/>
      <c r="AE34" s="46"/>
      <c r="AF34" s="46"/>
    </row>
    <row r="35" spans="1:32" ht="19.5" customHeight="1">
      <c r="A35" s="46"/>
      <c r="B35" s="46"/>
      <c r="C35" s="146"/>
      <c r="D35" s="285" t="s">
        <v>329</v>
      </c>
      <c r="E35" s="286" t="s">
        <v>317</v>
      </c>
      <c r="F35" s="286"/>
      <c r="G35" s="286"/>
      <c r="H35" s="286"/>
      <c r="I35" s="286"/>
      <c r="J35" s="286"/>
      <c r="K35" s="286"/>
      <c r="L35" s="286"/>
      <c r="M35" s="286"/>
      <c r="N35" s="286"/>
      <c r="O35" s="286"/>
      <c r="P35" s="286"/>
      <c r="Q35" s="286"/>
      <c r="R35" s="286"/>
      <c r="S35" s="377"/>
      <c r="T35" s="147"/>
      <c r="U35" s="47"/>
      <c r="V35" s="47"/>
      <c r="W35" s="47"/>
      <c r="X35" s="47"/>
      <c r="Y35" s="48"/>
      <c r="Z35" s="47"/>
      <c r="AA35" s="46"/>
      <c r="AB35" s="46"/>
      <c r="AC35" s="46"/>
      <c r="AD35" s="81"/>
      <c r="AE35" s="46"/>
      <c r="AF35" s="46"/>
    </row>
    <row r="36" spans="1:32" ht="19.5" customHeight="1">
      <c r="A36" s="46"/>
      <c r="B36" s="46"/>
      <c r="C36" s="146"/>
      <c r="D36" s="285" t="s">
        <v>330</v>
      </c>
      <c r="E36" s="286" t="s">
        <v>317</v>
      </c>
      <c r="F36" s="286"/>
      <c r="G36" s="286"/>
      <c r="H36" s="286"/>
      <c r="I36" s="286"/>
      <c r="J36" s="286"/>
      <c r="K36" s="286"/>
      <c r="L36" s="286"/>
      <c r="M36" s="286"/>
      <c r="N36" s="286"/>
      <c r="O36" s="286"/>
      <c r="P36" s="286"/>
      <c r="Q36" s="286"/>
      <c r="R36" s="286"/>
      <c r="S36" s="377"/>
      <c r="T36" s="147"/>
      <c r="U36" s="47"/>
      <c r="V36" s="47"/>
      <c r="W36" s="47"/>
      <c r="X36" s="47"/>
      <c r="Y36" s="48"/>
      <c r="Z36" s="47"/>
      <c r="AA36" s="46"/>
      <c r="AB36" s="46"/>
      <c r="AC36" s="46"/>
      <c r="AD36" s="81"/>
      <c r="AE36" s="46"/>
      <c r="AF36" s="46"/>
    </row>
    <row r="37" spans="1:32" ht="19.5" customHeight="1">
      <c r="A37" s="46"/>
      <c r="B37" s="46"/>
      <c r="C37" s="171"/>
      <c r="D37" s="285" t="s">
        <v>331</v>
      </c>
      <c r="E37" s="286" t="s">
        <v>318</v>
      </c>
      <c r="F37" s="286"/>
      <c r="G37" s="286"/>
      <c r="H37" s="286"/>
      <c r="I37" s="286"/>
      <c r="J37" s="286"/>
      <c r="K37" s="286"/>
      <c r="L37" s="286"/>
      <c r="M37" s="286"/>
      <c r="N37" s="286"/>
      <c r="O37" s="286"/>
      <c r="P37" s="286"/>
      <c r="Q37" s="286"/>
      <c r="R37" s="286"/>
      <c r="S37" s="377"/>
      <c r="T37" s="147"/>
      <c r="U37" s="47"/>
      <c r="V37" s="47"/>
      <c r="W37" s="47"/>
      <c r="X37" s="79"/>
      <c r="Y37" s="85"/>
      <c r="Z37" s="79"/>
      <c r="AA37" s="46"/>
      <c r="AB37" s="46"/>
      <c r="AC37" s="46"/>
      <c r="AD37" s="81"/>
      <c r="AE37" s="81"/>
      <c r="AF37" s="46"/>
    </row>
    <row r="38" spans="1:32" ht="19.5" customHeight="1">
      <c r="A38" s="46"/>
      <c r="B38" s="46"/>
      <c r="C38" s="171"/>
      <c r="D38" s="285" t="s">
        <v>332</v>
      </c>
      <c r="E38" s="286" t="s">
        <v>349</v>
      </c>
      <c r="F38" s="286"/>
      <c r="G38" s="286"/>
      <c r="H38" s="286"/>
      <c r="I38" s="286"/>
      <c r="J38" s="286"/>
      <c r="K38" s="286"/>
      <c r="L38" s="286"/>
      <c r="M38" s="286"/>
      <c r="N38" s="286"/>
      <c r="O38" s="286"/>
      <c r="P38" s="286"/>
      <c r="Q38" s="286"/>
      <c r="R38" s="286"/>
      <c r="S38" s="377"/>
      <c r="T38" s="147"/>
      <c r="U38" s="47"/>
      <c r="V38" s="47"/>
      <c r="W38" s="47"/>
      <c r="X38" s="47"/>
      <c r="Y38" s="48"/>
      <c r="Z38" s="47"/>
      <c r="AA38" s="46"/>
      <c r="AB38" s="46"/>
      <c r="AC38" s="46"/>
      <c r="AD38" s="46"/>
      <c r="AE38" s="81"/>
      <c r="AF38" s="46"/>
    </row>
    <row r="39" spans="1:32" ht="19.5" customHeight="1">
      <c r="A39" s="46"/>
      <c r="B39" s="46"/>
      <c r="C39" s="146"/>
      <c r="D39" s="290" t="s">
        <v>333</v>
      </c>
      <c r="E39" s="300" t="s">
        <v>348</v>
      </c>
      <c r="F39" s="300"/>
      <c r="G39" s="300"/>
      <c r="H39" s="300"/>
      <c r="I39" s="300"/>
      <c r="J39" s="300"/>
      <c r="K39" s="300"/>
      <c r="L39" s="300"/>
      <c r="M39" s="300"/>
      <c r="N39" s="300"/>
      <c r="O39" s="300"/>
      <c r="P39" s="300"/>
      <c r="Q39" s="300"/>
      <c r="R39" s="300"/>
      <c r="S39" s="378"/>
      <c r="T39" s="147"/>
      <c r="U39" s="47"/>
      <c r="V39" s="47"/>
      <c r="W39" s="47"/>
      <c r="X39" s="47"/>
      <c r="Y39" s="48"/>
      <c r="Z39" s="47"/>
      <c r="AA39" s="81"/>
      <c r="AB39" s="81"/>
      <c r="AC39" s="81"/>
      <c r="AD39" s="46"/>
      <c r="AE39" s="81"/>
      <c r="AF39" s="46"/>
    </row>
    <row r="40" spans="1:32" ht="19.5" customHeight="1">
      <c r="A40" s="46"/>
      <c r="B40" s="46"/>
      <c r="C40" s="146"/>
      <c r="D40" s="46"/>
      <c r="E40" s="46"/>
      <c r="F40" s="46"/>
      <c r="G40" s="46"/>
      <c r="H40" s="46"/>
      <c r="I40" s="46"/>
      <c r="J40" s="46"/>
      <c r="K40" s="46"/>
      <c r="L40" s="46"/>
      <c r="M40" s="46"/>
      <c r="N40" s="46"/>
      <c r="O40" s="46"/>
      <c r="P40" s="46"/>
      <c r="Q40" s="46"/>
      <c r="R40" s="46"/>
      <c r="S40" s="310"/>
      <c r="T40" s="147"/>
      <c r="U40" s="47"/>
      <c r="V40" s="47"/>
      <c r="W40" s="47"/>
      <c r="X40" s="47"/>
      <c r="Y40" s="48"/>
      <c r="Z40" s="47"/>
      <c r="AA40" s="81"/>
      <c r="AB40" s="81"/>
      <c r="AC40" s="81"/>
      <c r="AD40" s="46"/>
      <c r="AE40" s="81"/>
      <c r="AF40" s="46"/>
    </row>
    <row r="41" spans="1:32" ht="19.5" customHeight="1">
      <c r="A41" s="46"/>
      <c r="B41" s="46"/>
      <c r="C41" s="146"/>
      <c r="D41" s="46"/>
      <c r="E41" s="46"/>
      <c r="F41" s="46"/>
      <c r="G41" s="46"/>
      <c r="H41" s="46"/>
      <c r="I41" s="46"/>
      <c r="J41" s="46"/>
      <c r="K41" s="46"/>
      <c r="L41" s="46"/>
      <c r="M41" s="46"/>
      <c r="N41" s="46"/>
      <c r="O41" s="46"/>
      <c r="P41" s="46"/>
      <c r="Q41" s="46"/>
      <c r="R41" s="46"/>
      <c r="S41" s="310"/>
      <c r="T41" s="147"/>
      <c r="U41" s="47"/>
      <c r="V41" s="47"/>
      <c r="W41" s="47"/>
      <c r="X41" s="47"/>
      <c r="Y41" s="48"/>
      <c r="Z41" s="47"/>
      <c r="AA41" s="46"/>
      <c r="AB41" s="46"/>
      <c r="AC41" s="46"/>
      <c r="AD41" s="46"/>
      <c r="AE41" s="46"/>
      <c r="AF41" s="46"/>
    </row>
    <row r="42" spans="1:32" ht="19.5" customHeight="1">
      <c r="A42" s="46"/>
      <c r="B42" s="46"/>
      <c r="C42" s="146"/>
      <c r="D42" s="46"/>
      <c r="E42" s="46"/>
      <c r="F42" s="46"/>
      <c r="G42" s="46"/>
      <c r="H42" s="46"/>
      <c r="I42" s="46"/>
      <c r="J42" s="46"/>
      <c r="K42" s="46"/>
      <c r="L42" s="46"/>
      <c r="M42" s="46"/>
      <c r="N42" s="46"/>
      <c r="O42" s="46"/>
      <c r="P42" s="46"/>
      <c r="Q42" s="46"/>
      <c r="R42" s="46"/>
      <c r="S42" s="310"/>
      <c r="T42" s="147"/>
      <c r="U42" s="47"/>
      <c r="V42" s="47"/>
      <c r="W42" s="47"/>
      <c r="X42" s="47"/>
      <c r="Y42" s="48"/>
      <c r="Z42" s="47"/>
      <c r="AA42" s="46"/>
      <c r="AB42" s="46"/>
      <c r="AC42" s="46"/>
      <c r="AD42" s="46"/>
      <c r="AE42" s="46"/>
      <c r="AF42" s="46"/>
    </row>
    <row r="43" spans="1:32" ht="19.5" customHeight="1">
      <c r="A43" s="46"/>
      <c r="B43" s="46"/>
      <c r="C43" s="146"/>
      <c r="D43" s="46"/>
      <c r="E43" s="46"/>
      <c r="F43" s="46"/>
      <c r="G43" s="46"/>
      <c r="H43" s="46"/>
      <c r="I43" s="46"/>
      <c r="J43" s="46"/>
      <c r="K43" s="46"/>
      <c r="L43" s="46"/>
      <c r="M43" s="46"/>
      <c r="N43" s="46"/>
      <c r="O43" s="46"/>
      <c r="P43" s="46"/>
      <c r="Q43" s="46"/>
      <c r="R43" s="46"/>
      <c r="S43" s="310"/>
      <c r="T43" s="147"/>
      <c r="U43" s="47"/>
      <c r="V43" s="47"/>
      <c r="W43" s="47"/>
      <c r="X43" s="47"/>
      <c r="Y43" s="48"/>
      <c r="Z43" s="47"/>
      <c r="AA43" s="46"/>
      <c r="AB43" s="46"/>
      <c r="AC43" s="46"/>
      <c r="AD43" s="46"/>
      <c r="AE43" s="46"/>
      <c r="AF43" s="46"/>
    </row>
    <row r="44" spans="1:32" ht="19.5" customHeight="1">
      <c r="A44" s="46"/>
      <c r="B44" s="46"/>
      <c r="C44" s="146"/>
      <c r="D44" s="301" t="s">
        <v>319</v>
      </c>
      <c r="E44" s="302"/>
      <c r="F44" s="302"/>
      <c r="G44" s="302"/>
      <c r="H44" s="302"/>
      <c r="I44" s="302"/>
      <c r="J44" s="302"/>
      <c r="K44" s="302"/>
      <c r="L44" s="302"/>
      <c r="M44" s="302"/>
      <c r="N44" s="302"/>
      <c r="O44" s="302"/>
      <c r="P44" s="302"/>
      <c r="Q44" s="302"/>
      <c r="R44" s="302"/>
      <c r="S44" s="379"/>
      <c r="T44" s="147"/>
      <c r="U44" s="47"/>
      <c r="V44" s="47"/>
      <c r="W44" s="47"/>
      <c r="X44" s="47"/>
      <c r="Y44" s="48"/>
      <c r="Z44" s="47"/>
      <c r="AA44" s="46"/>
      <c r="AB44" s="46"/>
      <c r="AC44" s="46"/>
      <c r="AD44" s="46"/>
      <c r="AE44" s="46"/>
      <c r="AF44" s="46"/>
    </row>
    <row r="45" spans="1:32" ht="19.5" customHeight="1">
      <c r="A45" s="46"/>
      <c r="B45" s="46"/>
      <c r="C45" s="146"/>
      <c r="D45" s="303" t="s">
        <v>339</v>
      </c>
      <c r="E45" s="283" t="s">
        <v>342</v>
      </c>
      <c r="F45" s="283"/>
      <c r="G45" s="283"/>
      <c r="H45" s="283"/>
      <c r="I45" s="283"/>
      <c r="J45" s="283"/>
      <c r="K45" s="283"/>
      <c r="L45" s="283"/>
      <c r="M45" s="283"/>
      <c r="N45" s="283"/>
      <c r="O45" s="283"/>
      <c r="P45" s="283"/>
      <c r="Q45" s="283"/>
      <c r="R45" s="283"/>
      <c r="S45" s="380"/>
      <c r="T45" s="147"/>
      <c r="U45" s="47"/>
      <c r="V45" s="47"/>
      <c r="W45" s="47"/>
      <c r="X45" s="47"/>
      <c r="Y45" s="48"/>
      <c r="Z45" s="47"/>
      <c r="AA45" s="46"/>
      <c r="AB45" s="46"/>
      <c r="AC45" s="46"/>
      <c r="AD45" s="46"/>
      <c r="AE45" s="46"/>
      <c r="AF45" s="46"/>
    </row>
    <row r="46" spans="1:32" ht="19.5" customHeight="1">
      <c r="A46" s="46"/>
      <c r="B46" s="46"/>
      <c r="C46" s="146"/>
      <c r="D46" s="304" t="s">
        <v>340</v>
      </c>
      <c r="E46" s="286" t="s">
        <v>413</v>
      </c>
      <c r="F46" s="286"/>
      <c r="G46" s="286"/>
      <c r="H46" s="286"/>
      <c r="I46" s="286"/>
      <c r="J46" s="286"/>
      <c r="K46" s="286"/>
      <c r="L46" s="286"/>
      <c r="M46" s="286"/>
      <c r="N46" s="286"/>
      <c r="O46" s="286"/>
      <c r="P46" s="286"/>
      <c r="Q46" s="286"/>
      <c r="R46" s="286"/>
      <c r="S46" s="377"/>
      <c r="T46" s="147"/>
      <c r="U46" s="47"/>
      <c r="V46" s="47"/>
      <c r="W46" s="47"/>
      <c r="X46" s="47"/>
      <c r="Y46" s="48"/>
      <c r="Z46" s="47"/>
      <c r="AA46" s="46"/>
      <c r="AB46" s="46"/>
      <c r="AC46" s="46"/>
      <c r="AD46" s="46"/>
      <c r="AE46" s="46"/>
      <c r="AF46" s="46"/>
    </row>
    <row r="47" spans="1:32" ht="19.5" customHeight="1">
      <c r="A47" s="46"/>
      <c r="B47" s="46"/>
      <c r="C47" s="146"/>
      <c r="D47" s="305" t="s">
        <v>341</v>
      </c>
      <c r="E47" s="306" t="s">
        <v>343</v>
      </c>
      <c r="F47" s="306"/>
      <c r="G47" s="306"/>
      <c r="H47" s="306"/>
      <c r="I47" s="306"/>
      <c r="J47" s="306"/>
      <c r="K47" s="306"/>
      <c r="L47" s="306"/>
      <c r="M47" s="306"/>
      <c r="N47" s="306"/>
      <c r="O47" s="306"/>
      <c r="P47" s="306"/>
      <c r="Q47" s="306"/>
      <c r="R47" s="306"/>
      <c r="S47" s="381"/>
      <c r="T47" s="147"/>
      <c r="U47" s="47"/>
      <c r="V47" s="47"/>
      <c r="W47" s="47"/>
      <c r="X47" s="47"/>
      <c r="Y47" s="48"/>
      <c r="Z47" s="47"/>
      <c r="AA47" s="46"/>
      <c r="AB47" s="46"/>
      <c r="AC47" s="46"/>
      <c r="AD47" s="46"/>
      <c r="AE47" s="46"/>
      <c r="AF47" s="46"/>
    </row>
    <row r="48" spans="1:32" ht="19.5" customHeight="1">
      <c r="A48" s="46"/>
      <c r="B48" s="46"/>
      <c r="C48" s="146"/>
      <c r="D48" s="307"/>
      <c r="E48" s="308" t="s">
        <v>335</v>
      </c>
      <c r="F48" s="308"/>
      <c r="G48" s="308"/>
      <c r="H48" s="308"/>
      <c r="I48" s="308"/>
      <c r="J48" s="308"/>
      <c r="K48" s="308"/>
      <c r="L48" s="308"/>
      <c r="M48" s="308"/>
      <c r="N48" s="308"/>
      <c r="O48" s="308"/>
      <c r="P48" s="308"/>
      <c r="Q48" s="308"/>
      <c r="R48" s="308"/>
      <c r="S48" s="382"/>
      <c r="T48" s="147"/>
      <c r="U48" s="47"/>
      <c r="V48" s="47"/>
      <c r="W48" s="47"/>
      <c r="X48" s="47"/>
      <c r="Y48" s="48"/>
      <c r="Z48" s="47"/>
      <c r="AA48" s="46"/>
      <c r="AB48" s="46"/>
      <c r="AC48" s="46"/>
      <c r="AD48" s="46"/>
      <c r="AE48" s="46"/>
      <c r="AF48" s="46"/>
    </row>
    <row r="49" spans="1:32" ht="19.5" customHeight="1">
      <c r="A49" s="46"/>
      <c r="B49" s="46"/>
      <c r="C49" s="146"/>
      <c r="D49" s="307"/>
      <c r="E49" s="308" t="s">
        <v>336</v>
      </c>
      <c r="F49" s="308"/>
      <c r="G49" s="308"/>
      <c r="H49" s="308"/>
      <c r="I49" s="308"/>
      <c r="J49" s="308"/>
      <c r="K49" s="308"/>
      <c r="L49" s="308"/>
      <c r="M49" s="308"/>
      <c r="N49" s="308"/>
      <c r="O49" s="308"/>
      <c r="P49" s="308"/>
      <c r="Q49" s="308"/>
      <c r="R49" s="308"/>
      <c r="S49" s="382"/>
      <c r="T49" s="147"/>
      <c r="U49" s="47"/>
      <c r="V49" s="47"/>
      <c r="W49" s="47"/>
      <c r="X49" s="47"/>
      <c r="Y49" s="48"/>
      <c r="Z49" s="47"/>
      <c r="AA49" s="46"/>
      <c r="AB49" s="46"/>
      <c r="AC49" s="46"/>
      <c r="AD49" s="46"/>
      <c r="AE49" s="46"/>
      <c r="AF49" s="46"/>
    </row>
    <row r="50" spans="1:32" ht="19.5" customHeight="1">
      <c r="A50" s="46"/>
      <c r="B50" s="46"/>
      <c r="C50" s="146"/>
      <c r="D50" s="307"/>
      <c r="E50" s="308" t="s">
        <v>411</v>
      </c>
      <c r="F50" s="308"/>
      <c r="G50" s="308"/>
      <c r="H50" s="308"/>
      <c r="I50" s="308"/>
      <c r="J50" s="308"/>
      <c r="K50" s="308"/>
      <c r="L50" s="308"/>
      <c r="M50" s="308"/>
      <c r="N50" s="308"/>
      <c r="O50" s="308"/>
      <c r="P50" s="308"/>
      <c r="Q50" s="308"/>
      <c r="R50" s="308"/>
      <c r="S50" s="382"/>
      <c r="T50" s="147"/>
      <c r="U50" s="47"/>
      <c r="V50" s="47"/>
      <c r="W50" s="47"/>
      <c r="X50" s="47"/>
      <c r="Y50" s="48"/>
      <c r="Z50" s="47"/>
      <c r="AA50" s="46"/>
      <c r="AB50" s="46"/>
      <c r="AC50" s="46"/>
      <c r="AD50" s="46"/>
      <c r="AE50" s="46"/>
      <c r="AF50" s="78"/>
    </row>
    <row r="51" spans="1:32" ht="19.5" customHeight="1">
      <c r="A51" s="46"/>
      <c r="B51" s="46"/>
      <c r="C51" s="146"/>
      <c r="D51" s="307"/>
      <c r="E51" s="308" t="s">
        <v>337</v>
      </c>
      <c r="F51" s="308"/>
      <c r="G51" s="308"/>
      <c r="H51" s="308"/>
      <c r="I51" s="308"/>
      <c r="J51" s="308"/>
      <c r="K51" s="308"/>
      <c r="L51" s="308"/>
      <c r="M51" s="308"/>
      <c r="N51" s="308"/>
      <c r="O51" s="308"/>
      <c r="P51" s="308"/>
      <c r="Q51" s="308"/>
      <c r="R51" s="308"/>
      <c r="S51" s="382"/>
      <c r="T51" s="147"/>
      <c r="U51" s="47"/>
      <c r="V51" s="47"/>
      <c r="W51" s="47"/>
      <c r="X51" s="47"/>
      <c r="Y51" s="48"/>
      <c r="Z51" s="47"/>
      <c r="AA51" s="46"/>
      <c r="AB51" s="46"/>
      <c r="AC51" s="46"/>
      <c r="AD51" s="46"/>
      <c r="AE51" s="46"/>
      <c r="AF51" s="45"/>
    </row>
    <row r="52" spans="1:32" ht="19.5" customHeight="1">
      <c r="A52" s="46"/>
      <c r="B52" s="46"/>
      <c r="C52" s="146"/>
      <c r="D52" s="307"/>
      <c r="E52" s="308" t="s">
        <v>334</v>
      </c>
      <c r="F52" s="308"/>
      <c r="G52" s="308"/>
      <c r="H52" s="308"/>
      <c r="I52" s="308"/>
      <c r="J52" s="308"/>
      <c r="K52" s="308"/>
      <c r="L52" s="308"/>
      <c r="M52" s="308"/>
      <c r="N52" s="308"/>
      <c r="O52" s="308"/>
      <c r="P52" s="308"/>
      <c r="Q52" s="308"/>
      <c r="R52" s="308"/>
      <c r="S52" s="382"/>
      <c r="T52" s="147"/>
      <c r="U52" s="47"/>
      <c r="V52" s="47"/>
      <c r="W52" s="47"/>
      <c r="X52" s="47"/>
      <c r="Y52" s="48"/>
      <c r="Z52" s="47"/>
      <c r="AA52" s="46"/>
      <c r="AB52" s="46"/>
      <c r="AC52" s="46"/>
      <c r="AD52" s="46"/>
      <c r="AE52" s="46"/>
      <c r="AF52" s="45"/>
    </row>
    <row r="53" spans="1:32" ht="19.5" customHeight="1">
      <c r="A53" s="46"/>
      <c r="B53" s="46"/>
      <c r="C53" s="146"/>
      <c r="D53" s="309" t="s">
        <v>338</v>
      </c>
      <c r="E53" s="300" t="s">
        <v>361</v>
      </c>
      <c r="F53" s="300"/>
      <c r="G53" s="300"/>
      <c r="H53" s="300"/>
      <c r="I53" s="300"/>
      <c r="J53" s="300"/>
      <c r="K53" s="300"/>
      <c r="L53" s="300"/>
      <c r="M53" s="300"/>
      <c r="N53" s="300"/>
      <c r="O53" s="300"/>
      <c r="P53" s="300"/>
      <c r="Q53" s="300"/>
      <c r="R53" s="300"/>
      <c r="S53" s="378"/>
      <c r="T53" s="147"/>
      <c r="U53" s="47"/>
      <c r="V53" s="47"/>
      <c r="W53" s="47"/>
      <c r="X53" s="47"/>
      <c r="Y53" s="48"/>
      <c r="Z53" s="47"/>
      <c r="AA53" s="46"/>
      <c r="AB53" s="46"/>
      <c r="AC53" s="46"/>
      <c r="AD53" s="46"/>
      <c r="AE53" s="46"/>
      <c r="AF53" s="45"/>
    </row>
    <row r="54" spans="1:32" ht="6.9" customHeight="1" thickBot="1">
      <c r="A54" s="46"/>
      <c r="B54" s="46"/>
      <c r="C54" s="148"/>
      <c r="D54" s="156"/>
      <c r="E54" s="156"/>
      <c r="F54" s="156"/>
      <c r="G54" s="156"/>
      <c r="H54" s="156"/>
      <c r="I54" s="156"/>
      <c r="J54" s="156"/>
      <c r="K54" s="156"/>
      <c r="L54" s="156"/>
      <c r="M54" s="156"/>
      <c r="N54" s="156"/>
      <c r="O54" s="156"/>
      <c r="P54" s="156"/>
      <c r="Q54" s="156"/>
      <c r="R54" s="156"/>
      <c r="S54" s="157"/>
      <c r="T54" s="149"/>
      <c r="U54" s="47"/>
      <c r="V54" s="47"/>
      <c r="W54" s="47"/>
      <c r="X54" s="47"/>
      <c r="Y54" s="48"/>
      <c r="Z54" s="47"/>
      <c r="AA54" s="46"/>
      <c r="AB54" s="46"/>
      <c r="AC54" s="46"/>
      <c r="AD54" s="46"/>
      <c r="AE54" s="46"/>
      <c r="AF54" s="45"/>
    </row>
    <row r="55" spans="1:32" ht="19.5" customHeight="1">
      <c r="A55" s="46"/>
      <c r="B55" s="46"/>
      <c r="C55" s="46"/>
      <c r="D55" s="46"/>
      <c r="E55" s="46"/>
      <c r="F55" s="46"/>
      <c r="G55" s="46"/>
      <c r="H55" s="46"/>
      <c r="I55" s="46"/>
      <c r="J55" s="46"/>
      <c r="K55" s="46"/>
      <c r="L55" s="46"/>
      <c r="M55" s="46"/>
      <c r="N55" s="46"/>
      <c r="O55" s="46"/>
      <c r="P55" s="46"/>
      <c r="Q55" s="46"/>
      <c r="R55" s="46"/>
      <c r="S55" s="47"/>
      <c r="T55" s="47"/>
      <c r="U55" s="47"/>
      <c r="V55" s="47"/>
      <c r="W55" s="47"/>
      <c r="X55" s="47"/>
      <c r="Y55" s="48"/>
      <c r="Z55" s="47"/>
      <c r="AA55" s="46"/>
      <c r="AB55" s="46"/>
      <c r="AC55" s="46"/>
      <c r="AD55" s="46"/>
      <c r="AE55" s="46"/>
      <c r="AF55" s="45"/>
    </row>
    <row r="56" spans="1:32" ht="19.5" customHeight="1">
      <c r="A56" s="46"/>
      <c r="B56" s="46"/>
      <c r="C56" s="46"/>
      <c r="D56" s="46"/>
      <c r="E56" s="46"/>
      <c r="F56" s="46"/>
      <c r="G56" s="46"/>
      <c r="H56" s="46"/>
      <c r="I56" s="46"/>
      <c r="J56" s="46"/>
      <c r="K56" s="46"/>
      <c r="L56" s="46"/>
      <c r="M56" s="46"/>
      <c r="N56" s="46"/>
      <c r="O56" s="46"/>
      <c r="P56" s="46"/>
      <c r="Q56" s="46"/>
      <c r="R56" s="46"/>
      <c r="S56" s="47"/>
      <c r="T56" s="47"/>
      <c r="U56" s="47"/>
      <c r="V56" s="47"/>
      <c r="W56" s="47"/>
      <c r="X56" s="47"/>
      <c r="Y56" s="48"/>
      <c r="Z56" s="47"/>
      <c r="AA56" s="46"/>
      <c r="AB56" s="46"/>
      <c r="AC56" s="46"/>
      <c r="AD56" s="46"/>
      <c r="AE56" s="46"/>
      <c r="AF56" s="45"/>
    </row>
    <row r="57" spans="1:32" ht="19.5" customHeight="1">
      <c r="A57" s="46"/>
      <c r="B57" s="46"/>
      <c r="C57" s="46"/>
      <c r="D57" s="46"/>
      <c r="E57" s="46"/>
      <c r="F57" s="46"/>
      <c r="G57" s="46"/>
      <c r="H57" s="46"/>
      <c r="I57" s="46"/>
      <c r="J57" s="46"/>
      <c r="K57" s="46"/>
      <c r="L57" s="46"/>
      <c r="M57" s="46"/>
      <c r="N57" s="46"/>
      <c r="O57" s="46"/>
      <c r="P57" s="46"/>
      <c r="Q57" s="46"/>
      <c r="R57" s="46"/>
      <c r="S57" s="47"/>
      <c r="T57" s="47"/>
      <c r="U57" s="47"/>
      <c r="V57" s="47"/>
      <c r="W57" s="47"/>
      <c r="X57" s="47"/>
      <c r="Y57" s="48"/>
      <c r="Z57" s="47"/>
      <c r="AA57" s="46"/>
      <c r="AB57" s="46"/>
      <c r="AC57" s="46"/>
      <c r="AD57" s="46"/>
      <c r="AE57" s="46"/>
      <c r="AF57" s="45"/>
    </row>
    <row r="58" spans="1:32" ht="19.5" customHeight="1">
      <c r="A58" s="46"/>
      <c r="B58" s="46"/>
      <c r="C58" s="46"/>
      <c r="D58" s="46"/>
      <c r="E58" s="46"/>
      <c r="F58" s="46"/>
      <c r="G58" s="46"/>
      <c r="H58" s="46"/>
      <c r="I58" s="46"/>
      <c r="J58" s="46"/>
      <c r="K58" s="46"/>
      <c r="L58" s="46"/>
      <c r="M58" s="46"/>
      <c r="N58" s="46"/>
      <c r="O58" s="46"/>
      <c r="P58" s="46"/>
      <c r="Q58" s="46"/>
      <c r="R58" s="46"/>
      <c r="S58" s="47"/>
      <c r="T58" s="47"/>
      <c r="U58" s="47"/>
      <c r="V58" s="47"/>
      <c r="W58" s="47"/>
      <c r="X58" s="47"/>
      <c r="Y58" s="48"/>
      <c r="Z58" s="47"/>
      <c r="AA58" s="46"/>
      <c r="AB58" s="46"/>
      <c r="AC58" s="46"/>
      <c r="AD58" s="46"/>
      <c r="AE58" s="46"/>
      <c r="AF58" s="81"/>
    </row>
    <row r="59" spans="1:32" ht="19.5" customHeight="1">
      <c r="A59" s="46"/>
      <c r="B59" s="46"/>
      <c r="C59" s="46"/>
      <c r="D59" s="46"/>
      <c r="E59" s="46"/>
      <c r="F59" s="46"/>
      <c r="G59" s="46"/>
      <c r="H59" s="46"/>
      <c r="I59" s="46"/>
      <c r="J59" s="46"/>
      <c r="K59" s="46"/>
      <c r="L59" s="46"/>
      <c r="M59" s="46"/>
      <c r="N59" s="46"/>
      <c r="O59" s="46"/>
      <c r="P59" s="46"/>
      <c r="Q59" s="46"/>
      <c r="R59" s="46"/>
      <c r="S59" s="47"/>
      <c r="T59" s="47"/>
      <c r="U59" s="47"/>
      <c r="V59" s="47"/>
      <c r="W59" s="47"/>
      <c r="X59" s="47"/>
      <c r="Y59" s="48"/>
      <c r="Z59" s="47"/>
      <c r="AA59" s="46"/>
      <c r="AB59" s="46"/>
      <c r="AC59" s="46"/>
      <c r="AD59" s="46"/>
      <c r="AE59" s="46"/>
      <c r="AF59" s="81"/>
    </row>
    <row r="60" spans="1:32" ht="14.25" customHeight="1">
      <c r="A60" s="46"/>
      <c r="B60" s="46"/>
      <c r="C60" s="46"/>
      <c r="D60" s="46"/>
      <c r="E60" s="46"/>
      <c r="F60" s="46"/>
      <c r="G60" s="46"/>
      <c r="H60" s="46"/>
      <c r="I60" s="46"/>
      <c r="J60" s="46"/>
      <c r="K60" s="46"/>
      <c r="L60" s="46"/>
      <c r="M60" s="46"/>
      <c r="N60" s="46"/>
      <c r="O60" s="46"/>
      <c r="P60" s="46"/>
      <c r="Q60" s="46"/>
      <c r="R60" s="46"/>
      <c r="S60" s="47"/>
      <c r="T60" s="47"/>
      <c r="U60" s="47"/>
      <c r="V60" s="47"/>
      <c r="W60" s="47"/>
      <c r="X60" s="47"/>
      <c r="Y60" s="48"/>
      <c r="Z60" s="47"/>
      <c r="AA60" s="46"/>
      <c r="AB60" s="46"/>
      <c r="AC60" s="46"/>
      <c r="AD60" s="46"/>
      <c r="AE60" s="46"/>
      <c r="AF60" s="81"/>
    </row>
    <row r="61" spans="1:32" ht="14.25" customHeight="1">
      <c r="A61" s="46"/>
      <c r="B61" s="46"/>
      <c r="C61" s="46"/>
      <c r="D61" s="46"/>
      <c r="E61" s="46"/>
      <c r="F61" s="46"/>
      <c r="G61" s="46"/>
      <c r="H61" s="46"/>
      <c r="I61" s="46"/>
      <c r="J61" s="46"/>
      <c r="K61" s="46"/>
      <c r="L61" s="46"/>
      <c r="M61" s="46"/>
      <c r="N61" s="46"/>
      <c r="O61" s="46"/>
      <c r="P61" s="46"/>
      <c r="Q61" s="46"/>
      <c r="R61" s="46"/>
      <c r="S61" s="47"/>
      <c r="T61" s="47"/>
      <c r="U61" s="47"/>
      <c r="V61" s="47"/>
      <c r="W61" s="47"/>
      <c r="X61" s="47"/>
      <c r="Y61" s="48"/>
      <c r="Z61" s="47"/>
      <c r="AA61" s="46"/>
      <c r="AB61" s="46"/>
      <c r="AC61" s="46"/>
      <c r="AD61" s="46"/>
      <c r="AE61" s="46"/>
      <c r="AF61" s="46"/>
    </row>
    <row r="62" spans="1:32" ht="14.25" customHeight="1">
      <c r="A62" s="46"/>
      <c r="B62" s="46"/>
      <c r="C62" s="46"/>
      <c r="D62" s="46"/>
      <c r="E62" s="46"/>
      <c r="F62" s="46"/>
      <c r="G62" s="46"/>
      <c r="H62" s="46"/>
      <c r="I62" s="46"/>
      <c r="J62" s="46"/>
      <c r="K62" s="46"/>
      <c r="L62" s="46"/>
      <c r="M62" s="46"/>
      <c r="N62" s="46"/>
      <c r="O62" s="46"/>
      <c r="P62" s="46"/>
      <c r="Q62" s="46"/>
      <c r="R62" s="46"/>
      <c r="S62" s="47"/>
      <c r="T62" s="47"/>
      <c r="U62" s="47"/>
      <c r="V62" s="47"/>
      <c r="W62" s="47"/>
      <c r="X62" s="47"/>
      <c r="Y62" s="48"/>
      <c r="Z62" s="47"/>
      <c r="AA62" s="46"/>
      <c r="AB62" s="46"/>
      <c r="AC62" s="46"/>
      <c r="AD62" s="46"/>
      <c r="AE62" s="46"/>
      <c r="AF62" s="46"/>
    </row>
    <row r="63" spans="1:32" ht="14.25" customHeight="1">
      <c r="A63" s="46"/>
      <c r="B63" s="46"/>
      <c r="C63" s="46"/>
      <c r="D63" s="46"/>
      <c r="E63" s="46"/>
      <c r="F63" s="46"/>
      <c r="G63" s="46"/>
      <c r="H63" s="46"/>
      <c r="I63" s="46"/>
      <c r="J63" s="46"/>
      <c r="K63" s="46"/>
      <c r="L63" s="46"/>
      <c r="M63" s="46"/>
      <c r="N63" s="46"/>
      <c r="O63" s="46"/>
      <c r="P63" s="46"/>
      <c r="Q63" s="46"/>
      <c r="R63" s="46"/>
      <c r="S63" s="47"/>
      <c r="T63" s="47"/>
      <c r="U63" s="47"/>
      <c r="V63" s="47"/>
      <c r="W63" s="47"/>
      <c r="AA63" s="46"/>
      <c r="AB63" s="46"/>
      <c r="AC63" s="46"/>
      <c r="AD63" s="46"/>
      <c r="AE63" s="46"/>
      <c r="AF63" s="46"/>
    </row>
    <row r="64" spans="1:32" ht="14.25" customHeight="1">
      <c r="A64" s="46"/>
      <c r="B64" s="46"/>
      <c r="C64" s="46"/>
      <c r="D64" s="46"/>
      <c r="E64" s="46"/>
      <c r="F64" s="46"/>
      <c r="G64" s="46"/>
      <c r="H64" s="46"/>
      <c r="I64" s="46"/>
      <c r="J64" s="46"/>
      <c r="K64" s="46"/>
      <c r="L64" s="46"/>
      <c r="M64" s="46"/>
      <c r="N64" s="46"/>
      <c r="O64" s="46"/>
      <c r="P64" s="46"/>
      <c r="Q64" s="46"/>
      <c r="R64" s="46"/>
      <c r="S64" s="47"/>
      <c r="T64" s="47"/>
      <c r="U64" s="47"/>
      <c r="V64" s="47"/>
      <c r="W64" s="47"/>
      <c r="AA64" s="46"/>
      <c r="AB64" s="46"/>
      <c r="AC64" s="46"/>
      <c r="AD64" s="46"/>
      <c r="AE64" s="46"/>
      <c r="AF64" s="46"/>
    </row>
    <row r="65" spans="1:32" ht="14.25" customHeight="1">
      <c r="A65" s="46"/>
      <c r="B65" s="46"/>
      <c r="C65" s="46"/>
      <c r="D65" s="46"/>
      <c r="E65" s="46"/>
      <c r="F65" s="46"/>
      <c r="G65" s="46"/>
      <c r="H65" s="46"/>
      <c r="I65" s="46"/>
      <c r="J65" s="46"/>
      <c r="K65" s="46"/>
      <c r="L65" s="46"/>
      <c r="M65" s="46"/>
      <c r="N65" s="46"/>
      <c r="O65" s="46"/>
      <c r="P65" s="46"/>
      <c r="Q65" s="46"/>
      <c r="R65" s="46"/>
      <c r="S65" s="47"/>
      <c r="T65" s="47"/>
      <c r="U65" s="47"/>
      <c r="V65" s="47"/>
      <c r="W65" s="47"/>
      <c r="AA65" s="46"/>
      <c r="AB65" s="46"/>
      <c r="AC65" s="46"/>
      <c r="AD65" s="46"/>
      <c r="AE65" s="46"/>
      <c r="AF65" s="46"/>
    </row>
    <row r="66" spans="1:32" ht="14.25" customHeight="1">
      <c r="A66" s="46"/>
      <c r="B66" s="46"/>
      <c r="C66" s="46"/>
      <c r="D66" s="46"/>
      <c r="E66" s="46"/>
      <c r="F66" s="46"/>
      <c r="G66" s="46"/>
      <c r="H66" s="46"/>
      <c r="I66" s="46"/>
      <c r="J66" s="46"/>
      <c r="K66" s="46"/>
      <c r="L66" s="46"/>
      <c r="M66" s="46"/>
      <c r="N66" s="46"/>
      <c r="O66" s="46"/>
      <c r="P66" s="46"/>
      <c r="Q66" s="46"/>
      <c r="R66" s="46"/>
      <c r="S66" s="47"/>
      <c r="T66" s="47"/>
      <c r="U66" s="47"/>
      <c r="V66" s="47"/>
      <c r="AF66" s="46"/>
    </row>
    <row r="67" spans="1:32" ht="14.25" customHeight="1">
      <c r="A67" s="46"/>
      <c r="B67" s="46"/>
      <c r="C67" s="46"/>
      <c r="D67" s="46"/>
      <c r="E67" s="46"/>
      <c r="F67" s="46"/>
      <c r="G67" s="46"/>
      <c r="H67" s="46"/>
      <c r="I67" s="46"/>
      <c r="J67" s="46"/>
      <c r="K67" s="46"/>
      <c r="L67" s="46"/>
      <c r="M67" s="46"/>
      <c r="N67" s="46"/>
      <c r="O67" s="46"/>
      <c r="P67" s="46"/>
      <c r="Q67" s="46"/>
      <c r="R67" s="46"/>
      <c r="S67" s="47"/>
      <c r="T67" s="47"/>
      <c r="U67" s="47"/>
      <c r="V67" s="47"/>
      <c r="AF67" s="46"/>
    </row>
    <row r="68" spans="1:32" ht="14.25" customHeight="1">
      <c r="A68" s="46"/>
      <c r="B68" s="46"/>
      <c r="C68" s="46"/>
      <c r="D68" s="46"/>
      <c r="E68" s="46"/>
      <c r="F68" s="46"/>
      <c r="G68" s="46"/>
      <c r="H68" s="46"/>
      <c r="I68" s="46"/>
      <c r="J68" s="46"/>
      <c r="K68" s="46"/>
      <c r="L68" s="46"/>
      <c r="M68" s="46"/>
      <c r="N68" s="46"/>
      <c r="O68" s="46"/>
      <c r="P68" s="46"/>
      <c r="Q68" s="46"/>
      <c r="R68" s="46"/>
      <c r="S68" s="47"/>
      <c r="T68" s="47"/>
      <c r="U68" s="47"/>
      <c r="V68" s="47"/>
      <c r="AF68" s="46"/>
    </row>
    <row r="69" spans="1:32" ht="14.25" customHeight="1">
      <c r="A69" s="46"/>
      <c r="B69" s="46"/>
      <c r="U69" s="47"/>
      <c r="V69" s="47"/>
      <c r="AF69" s="46"/>
    </row>
    <row r="70" spans="1:32" ht="14.25" customHeight="1">
      <c r="U70" s="47"/>
      <c r="V70" s="47"/>
      <c r="AF70" s="46"/>
    </row>
    <row r="71" spans="1:32" ht="14.25" customHeight="1">
      <c r="B71" s="46"/>
      <c r="U71" s="47"/>
      <c r="V71" s="47"/>
      <c r="AF71" s="46"/>
    </row>
    <row r="72" spans="1:32" ht="14.25" customHeight="1">
      <c r="B72" s="46"/>
      <c r="U72" s="47"/>
      <c r="V72" s="47"/>
      <c r="AF72" s="46"/>
    </row>
    <row r="73" spans="1:32" ht="14.25" customHeight="1">
      <c r="B73" s="46"/>
      <c r="U73" s="47"/>
      <c r="V73" s="47"/>
      <c r="AF73" s="46"/>
    </row>
    <row r="74" spans="1:32" ht="14.25" customHeight="1">
      <c r="U74" s="47"/>
      <c r="V74" s="47"/>
      <c r="AF74" s="46"/>
    </row>
    <row r="75" spans="1:32" ht="14.25" customHeight="1">
      <c r="V75" s="47"/>
      <c r="AF75" s="46"/>
    </row>
    <row r="76" spans="1:32" ht="14.25" customHeight="1">
      <c r="U76" s="47"/>
      <c r="V76" s="47"/>
      <c r="AF76" s="46"/>
    </row>
    <row r="77" spans="1:32" ht="14.25" customHeight="1">
      <c r="U77" s="47"/>
      <c r="V77" s="47"/>
    </row>
    <row r="78" spans="1:32" ht="14.25" customHeight="1">
      <c r="U78" s="47"/>
      <c r="V78" s="47"/>
    </row>
    <row r="79" spans="1:32" ht="14.25" customHeight="1">
      <c r="U79" s="47"/>
      <c r="V79" s="47"/>
    </row>
    <row r="80" spans="1:32"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VKOoH4X7Rx/yku7tILtrFQTJh1sLCAPHE9qFgZaqwJh/C2qEg9sKyXwSSvvAOr4IVNjW+n67J6+wbJdD3QCsWg==" saltValue="X04Uwxa5LH2h7HJY5Y6/6w==" spinCount="100000" sheet="1" objects="1" scenarios="1"/>
  <mergeCells count="35">
    <mergeCell ref="Y24:Z24"/>
    <mergeCell ref="Q22:Q23"/>
    <mergeCell ref="R22:R23"/>
    <mergeCell ref="Y23:Z23"/>
    <mergeCell ref="X6:AC7"/>
    <mergeCell ref="I5:S6"/>
    <mergeCell ref="J22:J23"/>
    <mergeCell ref="Y22:Z22"/>
    <mergeCell ref="F9:H10"/>
    <mergeCell ref="I9:S10"/>
    <mergeCell ref="F26:G26"/>
    <mergeCell ref="H26:I26"/>
    <mergeCell ref="O22:O23"/>
    <mergeCell ref="P22:P23"/>
    <mergeCell ref="N22:N23"/>
    <mergeCell ref="K22:K23"/>
    <mergeCell ref="L22:L23"/>
    <mergeCell ref="F22:G22"/>
    <mergeCell ref="H22:I22"/>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5:H6"/>
  </mergeCells>
  <phoneticPr fontId="1"/>
  <dataValidations disablePrompts="1"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98"/>
  <sheetViews>
    <sheetView showGridLines="0" view="pageBreakPreview" zoomScaleNormal="100" zoomScaleSheetLayoutView="100" workbookViewId="0">
      <pane xSplit="2" ySplit="7" topLeftCell="C8" activePane="bottomRight" state="frozen"/>
      <selection activeCell="I11" sqref="I11"/>
      <selection pane="topRight" activeCell="I11" sqref="I11"/>
      <selection pane="bottomLeft" activeCell="I11" sqref="I11"/>
      <selection pane="bottomRight" activeCell="I11" sqref="I11"/>
    </sheetView>
  </sheetViews>
  <sheetFormatPr defaultColWidth="9" defaultRowHeight="13.3"/>
  <cols>
    <col min="1" max="1" width="2.61328125" style="90" customWidth="1"/>
    <col min="2" max="2" width="6" style="178" bestFit="1" customWidth="1"/>
    <col min="3" max="3" width="7.23046875" style="90" customWidth="1"/>
    <col min="4" max="5" width="7.3828125" style="179" customWidth="1"/>
    <col min="6" max="7" width="6.61328125" style="180" customWidth="1"/>
    <col min="8" max="8" width="15.07421875" style="180" customWidth="1"/>
    <col min="9" max="9" width="9" style="180" bestFit="1" customWidth="1"/>
    <col min="10" max="10" width="5.23046875" style="181" customWidth="1"/>
    <col min="11" max="11" width="3.15234375" style="181" customWidth="1"/>
    <col min="12" max="13" width="5" style="181" bestFit="1" customWidth="1"/>
    <col min="14" max="14" width="12.23046875" style="180" customWidth="1"/>
    <col min="15" max="16" width="6.84375" style="181" customWidth="1"/>
    <col min="17" max="17" width="17.765625" style="182" customWidth="1"/>
    <col min="18" max="18" width="11.61328125" style="183" customWidth="1"/>
    <col min="19" max="19" width="11.3046875" style="181" bestFit="1" customWidth="1"/>
    <col min="20" max="20" width="1.23046875" style="178" hidden="1" customWidth="1"/>
    <col min="21" max="21" width="3.84375" style="178" hidden="1" customWidth="1"/>
    <col min="22" max="22" width="16.07421875" style="182" hidden="1" customWidth="1"/>
    <col min="23" max="23" width="10.23046875" style="183" hidden="1" customWidth="1"/>
    <col min="24" max="24" width="13.4609375" style="181" hidden="1" customWidth="1"/>
    <col min="25" max="25" width="1.23046875" style="178" hidden="1" customWidth="1"/>
    <col min="26" max="26" width="3.84375" style="178" hidden="1" customWidth="1"/>
    <col min="27" max="27" width="6.61328125" style="182" hidden="1" customWidth="1"/>
    <col min="28" max="28" width="10.23046875" style="183" hidden="1" customWidth="1"/>
    <col min="29" max="29" width="7.23046875" style="181" hidden="1" customWidth="1"/>
    <col min="30" max="30" width="1.23046875" style="178" hidden="1" customWidth="1"/>
    <col min="31" max="31" width="3.84375" style="178" hidden="1" customWidth="1"/>
    <col min="32" max="32" width="7" style="182" hidden="1" customWidth="1"/>
    <col min="33" max="33" width="10.921875" style="181" hidden="1" customWidth="1"/>
    <col min="34" max="34" width="6.61328125" style="181" hidden="1" customWidth="1"/>
    <col min="35" max="35" width="1.07421875" style="178" hidden="1" customWidth="1"/>
    <col min="36" max="36" width="3.23046875" style="178" hidden="1" customWidth="1"/>
    <col min="37" max="37" width="7.23046875" style="182" hidden="1" customWidth="1"/>
    <col min="38" max="38" width="4.765625" style="183" hidden="1" customWidth="1"/>
    <col min="39" max="39" width="6.61328125" style="198" hidden="1" customWidth="1"/>
    <col min="40" max="40" width="1.07421875" style="199" hidden="1" customWidth="1"/>
    <col min="41" max="41" width="2.61328125" style="578" hidden="1" customWidth="1"/>
    <col min="42" max="42" width="2.84375" style="579" hidden="1" customWidth="1"/>
    <col min="43" max="43" width="4.84375" style="579" hidden="1" customWidth="1"/>
    <col min="44" max="50" width="1.84375" style="579" customWidth="1"/>
    <col min="51" max="51" width="1.84375" style="196" customWidth="1"/>
    <col min="52" max="52" width="1.84375" style="196" hidden="1" customWidth="1"/>
    <col min="53" max="53" width="0.53515625" style="79" hidden="1" customWidth="1"/>
    <col min="54" max="54" width="2.15234375" style="79" bestFit="1" customWidth="1"/>
    <col min="55" max="55" width="7.07421875" style="79" bestFit="1" customWidth="1"/>
    <col min="56" max="56" width="4.61328125" style="79" bestFit="1" customWidth="1"/>
    <col min="57" max="57" width="4.15234375" style="79" bestFit="1" customWidth="1"/>
    <col min="58" max="58" width="3.23046875" style="79" bestFit="1" customWidth="1"/>
    <col min="59" max="59" width="5.23046875" style="79" bestFit="1" customWidth="1"/>
    <col min="60" max="63" width="0.53515625" style="79" hidden="1" customWidth="1"/>
    <col min="64" max="64" width="8.3828125" style="79" bestFit="1" customWidth="1"/>
    <col min="65" max="65" width="2.15234375" style="79" bestFit="1" customWidth="1"/>
    <col min="66" max="66" width="3.15234375" style="79" bestFit="1" customWidth="1"/>
    <col min="67" max="67" width="3.07421875" style="196" bestFit="1" customWidth="1"/>
    <col min="68" max="69" width="3.23046875" style="199" bestFit="1" customWidth="1"/>
    <col min="70" max="70" width="2.15234375" style="196" hidden="1" customWidth="1"/>
    <col min="71" max="71" width="2.61328125" style="196" hidden="1" customWidth="1"/>
    <col min="72" max="74" width="3.61328125" style="196" hidden="1" customWidth="1"/>
    <col min="75" max="75" width="6.84375" style="196" hidden="1" customWidth="1"/>
    <col min="76" max="81" width="4.765625" style="196" hidden="1" customWidth="1"/>
    <col min="82" max="83" width="4.23046875" style="196" hidden="1" customWidth="1"/>
    <col min="84" max="106" width="3.15234375" style="196" hidden="1" customWidth="1"/>
    <col min="107" max="108" width="3.61328125" style="196" hidden="1" customWidth="1"/>
    <col min="109" max="109" width="17.23046875" style="196" hidden="1" customWidth="1"/>
    <col min="110" max="110" width="3.61328125" style="465" bestFit="1" customWidth="1"/>
    <col min="111" max="120" width="9" style="465"/>
    <col min="121" max="16384" width="9" style="90"/>
  </cols>
  <sheetData>
    <row r="1" spans="2:111" ht="8.6" customHeight="1" thickBot="1">
      <c r="D1" s="178"/>
      <c r="E1" s="90"/>
      <c r="F1" s="178"/>
      <c r="G1" s="90"/>
      <c r="H1" s="178"/>
      <c r="I1" s="90"/>
      <c r="J1" s="178"/>
      <c r="K1" s="90"/>
      <c r="L1" s="178"/>
      <c r="M1" s="90"/>
      <c r="N1" s="178"/>
      <c r="O1" s="90"/>
      <c r="P1" s="178"/>
      <c r="Q1" s="90"/>
      <c r="R1" s="178"/>
      <c r="S1" s="90"/>
      <c r="U1" s="90"/>
      <c r="V1" s="178"/>
      <c r="W1" s="90"/>
      <c r="X1" s="178"/>
      <c r="Z1" s="90"/>
      <c r="AA1" s="178"/>
    </row>
    <row r="2" spans="2:111" ht="25.75" customHeight="1" thickBot="1">
      <c r="B2" s="424"/>
      <c r="C2" s="707" t="str">
        <f>'大会申込一覧表(印刷して提出)'!E4</f>
        <v>令和５年度　第２３５回松戸市陸上競技記録会 　　（兼MLD②）</v>
      </c>
      <c r="D2" s="707"/>
      <c r="E2" s="707"/>
      <c r="F2" s="707"/>
      <c r="G2" s="707"/>
      <c r="H2" s="707"/>
      <c r="I2" s="707"/>
      <c r="J2" s="707"/>
      <c r="K2" s="707"/>
      <c r="L2" s="707"/>
      <c r="M2" s="707"/>
      <c r="N2" s="707"/>
      <c r="O2" s="707"/>
      <c r="P2" s="708"/>
      <c r="Q2" s="715" t="str">
        <f>IF('大会申込一覧表(印刷して提出)'!P6="","",(IF('大会申込一覧表(印刷して提出)'!P6="","",'大会申込一覧表(印刷して提出)'!P6)))</f>
        <v/>
      </c>
      <c r="R2" s="716"/>
      <c r="S2" s="383" t="str">
        <f>IF('大会申込一覧表(印刷して提出)'!M9="","",'大会申込一覧表(印刷して提出)'!M9)</f>
        <v/>
      </c>
      <c r="T2" s="200"/>
      <c r="U2" s="90"/>
      <c r="V2" s="204" t="str">
        <f>IF(Q2="","",Q2)</f>
        <v/>
      </c>
      <c r="W2" s="201"/>
      <c r="X2" s="201"/>
      <c r="Y2" s="205"/>
      <c r="Z2" s="201"/>
      <c r="AA2" s="201"/>
      <c r="AB2" s="201"/>
      <c r="AC2" s="201"/>
      <c r="AD2" s="201"/>
      <c r="AE2" s="201"/>
      <c r="AF2" s="201"/>
      <c r="AG2" s="201"/>
      <c r="AH2" s="89"/>
      <c r="AI2" s="89"/>
      <c r="AJ2" s="89"/>
      <c r="AK2" s="89"/>
      <c r="AL2" s="89"/>
      <c r="AM2" s="197"/>
      <c r="AN2" s="197"/>
      <c r="AO2" s="580"/>
      <c r="AP2" s="580"/>
      <c r="AQ2" s="580"/>
      <c r="AR2" s="580"/>
      <c r="AS2" s="580"/>
      <c r="BA2" s="196"/>
      <c r="BB2" s="196"/>
      <c r="BC2" s="196"/>
      <c r="BD2" s="196"/>
      <c r="BE2" s="196"/>
      <c r="BF2" s="196"/>
      <c r="BG2" s="196"/>
      <c r="BH2" s="196"/>
      <c r="BI2" s="196"/>
      <c r="BJ2" s="196"/>
      <c r="BK2" s="196"/>
      <c r="BL2" s="196"/>
      <c r="BM2" s="196"/>
      <c r="BN2" s="196"/>
    </row>
    <row r="3" spans="2:111" ht="32.25" customHeight="1" thickTop="1" thickBot="1">
      <c r="B3" s="425"/>
      <c r="C3" s="733" t="s">
        <v>439</v>
      </c>
      <c r="D3" s="734"/>
      <c r="E3" s="734"/>
      <c r="F3" s="734"/>
      <c r="G3" s="734"/>
      <c r="H3" s="734"/>
      <c r="I3" s="734"/>
      <c r="J3" s="735"/>
      <c r="K3" s="736" t="s">
        <v>487</v>
      </c>
      <c r="L3" s="737"/>
      <c r="M3" s="737"/>
      <c r="N3" s="737"/>
      <c r="O3" s="738"/>
      <c r="P3" s="426"/>
      <c r="Q3" s="717" t="s">
        <v>449</v>
      </c>
      <c r="R3" s="718"/>
      <c r="S3" s="177" t="str">
        <f>IF(S2="","",(VLOOKUP(S2,データ!W2:X151,2,FALSE)))</f>
        <v/>
      </c>
      <c r="T3" s="90"/>
      <c r="U3" s="202"/>
      <c r="V3" s="466"/>
      <c r="W3" s="467"/>
      <c r="X3" s="467"/>
      <c r="Y3" s="467"/>
      <c r="Z3" s="467"/>
      <c r="AA3" s="467"/>
      <c r="AB3" s="467"/>
      <c r="AC3" s="467"/>
      <c r="AD3" s="467"/>
      <c r="AE3" s="203"/>
      <c r="AF3" s="203"/>
      <c r="AG3" s="203"/>
      <c r="AH3" s="89"/>
      <c r="AI3" s="89"/>
      <c r="AJ3" s="89"/>
      <c r="AK3" s="89"/>
      <c r="AL3" s="89"/>
      <c r="AM3" s="197"/>
      <c r="AN3" s="197"/>
      <c r="AO3" s="580"/>
      <c r="AQ3" s="581"/>
      <c r="AR3" s="581"/>
      <c r="AS3" s="581"/>
      <c r="AT3" s="581"/>
      <c r="AU3" s="581"/>
      <c r="AV3" s="581"/>
      <c r="BA3" s="196"/>
      <c r="BB3" s="196"/>
      <c r="BC3" s="196"/>
      <c r="BD3" s="196"/>
      <c r="BE3" s="196"/>
      <c r="BF3" s="196"/>
      <c r="BG3" s="196"/>
      <c r="BH3" s="196"/>
      <c r="BI3" s="196"/>
      <c r="BJ3" s="196"/>
      <c r="BK3" s="196"/>
      <c r="BL3" s="196"/>
      <c r="BM3" s="196"/>
      <c r="BN3" s="196"/>
    </row>
    <row r="4" spans="2:111" ht="18" customHeight="1">
      <c r="B4" s="602" t="s">
        <v>60</v>
      </c>
      <c r="C4" s="739" t="s">
        <v>427</v>
      </c>
      <c r="D4" s="661" t="s">
        <v>62</v>
      </c>
      <c r="E4" s="662"/>
      <c r="F4" s="661" t="s">
        <v>63</v>
      </c>
      <c r="G4" s="662"/>
      <c r="H4" s="683" t="s">
        <v>64</v>
      </c>
      <c r="I4" s="644" t="s">
        <v>442</v>
      </c>
      <c r="J4" s="644" t="s">
        <v>354</v>
      </c>
      <c r="K4" s="644" t="s">
        <v>352</v>
      </c>
      <c r="L4" s="644" t="s">
        <v>355</v>
      </c>
      <c r="M4" s="644" t="s">
        <v>356</v>
      </c>
      <c r="N4" s="659" t="s">
        <v>66</v>
      </c>
      <c r="O4" s="665" t="s">
        <v>357</v>
      </c>
      <c r="P4" s="667" t="s">
        <v>440</v>
      </c>
      <c r="Q4" s="742" t="s">
        <v>518</v>
      </c>
      <c r="R4" s="727" t="s">
        <v>68</v>
      </c>
      <c r="S4" s="729" t="s">
        <v>344</v>
      </c>
      <c r="T4" s="719" t="s">
        <v>69</v>
      </c>
      <c r="U4" s="721" t="s">
        <v>70</v>
      </c>
      <c r="V4" s="740" t="s">
        <v>478</v>
      </c>
      <c r="W4" s="709" t="s">
        <v>68</v>
      </c>
      <c r="X4" s="731" t="s">
        <v>344</v>
      </c>
      <c r="Y4" s="723" t="s">
        <v>69</v>
      </c>
      <c r="Z4" s="725" t="s">
        <v>70</v>
      </c>
      <c r="AA4" s="689" t="s">
        <v>457</v>
      </c>
      <c r="AB4" s="711" t="s">
        <v>68</v>
      </c>
      <c r="AC4" s="295"/>
      <c r="AD4" s="697" t="s">
        <v>364</v>
      </c>
      <c r="AE4" s="699" t="s">
        <v>70</v>
      </c>
      <c r="AF4" s="701" t="s">
        <v>414</v>
      </c>
      <c r="AG4" s="713" t="s">
        <v>68</v>
      </c>
      <c r="AH4" s="91"/>
      <c r="AI4" s="703" t="s">
        <v>69</v>
      </c>
      <c r="AJ4" s="705" t="s">
        <v>70</v>
      </c>
      <c r="AK4" s="691" t="s">
        <v>71</v>
      </c>
      <c r="AL4" s="693" t="s">
        <v>68</v>
      </c>
      <c r="AM4" s="694"/>
      <c r="AN4" s="695" t="s">
        <v>69</v>
      </c>
      <c r="AO4" s="687" t="s">
        <v>70</v>
      </c>
      <c r="BG4" s="85"/>
    </row>
    <row r="5" spans="2:111" ht="18" customHeight="1" thickBot="1">
      <c r="B5" s="603"/>
      <c r="C5" s="605"/>
      <c r="D5" s="294" t="s">
        <v>72</v>
      </c>
      <c r="E5" s="294" t="s">
        <v>73</v>
      </c>
      <c r="F5" s="294" t="s">
        <v>74</v>
      </c>
      <c r="G5" s="294" t="s">
        <v>75</v>
      </c>
      <c r="H5" s="684"/>
      <c r="I5" s="645"/>
      <c r="J5" s="645"/>
      <c r="K5" s="645"/>
      <c r="L5" s="645"/>
      <c r="M5" s="645"/>
      <c r="N5" s="660"/>
      <c r="O5" s="666"/>
      <c r="P5" s="668"/>
      <c r="Q5" s="743"/>
      <c r="R5" s="728"/>
      <c r="S5" s="730"/>
      <c r="T5" s="720"/>
      <c r="U5" s="722"/>
      <c r="V5" s="741"/>
      <c r="W5" s="710"/>
      <c r="X5" s="732"/>
      <c r="Y5" s="724"/>
      <c r="Z5" s="726"/>
      <c r="AA5" s="690"/>
      <c r="AB5" s="712"/>
      <c r="AC5" s="457" t="s">
        <v>77</v>
      </c>
      <c r="AD5" s="698"/>
      <c r="AE5" s="700"/>
      <c r="AF5" s="702"/>
      <c r="AG5" s="714"/>
      <c r="AH5" s="92" t="s">
        <v>77</v>
      </c>
      <c r="AI5" s="704"/>
      <c r="AJ5" s="706"/>
      <c r="AK5" s="692"/>
      <c r="AL5" s="93" t="s">
        <v>76</v>
      </c>
      <c r="AM5" s="191" t="s">
        <v>77</v>
      </c>
      <c r="AN5" s="696"/>
      <c r="AO5" s="688"/>
      <c r="AX5" s="587"/>
      <c r="AY5" s="587"/>
      <c r="AZ5" s="587"/>
      <c r="BA5" s="588"/>
      <c r="BB5" s="588"/>
      <c r="BC5" s="588"/>
      <c r="BD5" s="588"/>
      <c r="BE5" s="588"/>
      <c r="BF5" s="588"/>
      <c r="BG5" s="588"/>
      <c r="BH5" s="588"/>
      <c r="BI5" s="588"/>
      <c r="BJ5" s="588"/>
      <c r="BK5" s="588"/>
      <c r="BL5" s="588"/>
      <c r="BM5" s="588"/>
      <c r="BN5" s="588"/>
      <c r="BO5" s="587"/>
      <c r="BP5" s="589"/>
      <c r="BQ5" s="589"/>
      <c r="BR5" s="587"/>
      <c r="BS5" s="587"/>
      <c r="BT5" s="587"/>
      <c r="BU5" s="587"/>
      <c r="BV5" s="587"/>
      <c r="BW5" s="587"/>
      <c r="BX5" s="587"/>
      <c r="BY5" s="587"/>
      <c r="BZ5" s="587"/>
      <c r="CA5" s="587"/>
      <c r="CB5" s="587"/>
      <c r="CC5" s="587"/>
      <c r="CD5" s="587"/>
      <c r="CE5" s="587"/>
      <c r="CF5" s="587"/>
      <c r="CG5" s="587"/>
      <c r="CH5" s="587"/>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90"/>
      <c r="DG5" s="590"/>
    </row>
    <row r="6" spans="2:111" ht="16.3" customHeight="1" thickTop="1">
      <c r="B6" s="56" t="s">
        <v>78</v>
      </c>
      <c r="C6" s="57" t="s">
        <v>79</v>
      </c>
      <c r="D6" s="58" t="s">
        <v>80</v>
      </c>
      <c r="E6" s="58" t="s">
        <v>81</v>
      </c>
      <c r="F6" s="58" t="s">
        <v>82</v>
      </c>
      <c r="G6" s="59" t="s">
        <v>83</v>
      </c>
      <c r="H6" s="60" t="s">
        <v>461</v>
      </c>
      <c r="I6" s="61" t="s">
        <v>445</v>
      </c>
      <c r="J6" s="62" t="s">
        <v>84</v>
      </c>
      <c r="K6" s="63" t="s">
        <v>85</v>
      </c>
      <c r="L6" s="64">
        <v>2001</v>
      </c>
      <c r="M6" s="64" t="s">
        <v>86</v>
      </c>
      <c r="N6" s="64" t="s">
        <v>87</v>
      </c>
      <c r="O6" s="65" t="s">
        <v>12</v>
      </c>
      <c r="P6" s="66" t="s">
        <v>88</v>
      </c>
      <c r="Q6" s="94" t="s">
        <v>415</v>
      </c>
      <c r="R6" s="245" t="s">
        <v>481</v>
      </c>
      <c r="S6" s="249" t="s">
        <v>100</v>
      </c>
      <c r="T6" s="169" t="s">
        <v>89</v>
      </c>
      <c r="U6" s="96" t="s">
        <v>89</v>
      </c>
      <c r="V6" s="94" t="s">
        <v>420</v>
      </c>
      <c r="W6" s="245" t="s">
        <v>482</v>
      </c>
      <c r="X6" s="249" t="s">
        <v>485</v>
      </c>
      <c r="Y6" s="169"/>
      <c r="Z6" s="96" t="s">
        <v>90</v>
      </c>
      <c r="AA6" s="94"/>
      <c r="AB6" s="245"/>
      <c r="AC6" s="246"/>
      <c r="AD6" s="96"/>
      <c r="AE6" s="206" t="s">
        <v>89</v>
      </c>
      <c r="AF6" s="94"/>
      <c r="AG6" s="95"/>
      <c r="AH6" s="97"/>
      <c r="AI6" s="98"/>
      <c r="AJ6" s="99" t="s">
        <v>89</v>
      </c>
      <c r="AK6" s="100"/>
      <c r="AL6" s="101"/>
      <c r="AM6" s="192"/>
      <c r="AN6" s="193"/>
      <c r="AO6" s="582" t="s">
        <v>89</v>
      </c>
      <c r="AX6" s="587"/>
      <c r="AY6" s="587"/>
      <c r="AZ6" s="587"/>
      <c r="BA6" s="588"/>
      <c r="BB6" s="588"/>
      <c r="BC6" s="588"/>
      <c r="BD6" s="588"/>
      <c r="BE6" s="588"/>
      <c r="BF6" s="588"/>
      <c r="BG6" s="588"/>
      <c r="BH6" s="588"/>
      <c r="BI6" s="588"/>
      <c r="BJ6" s="588"/>
      <c r="BK6" s="588"/>
      <c r="BL6" s="588" t="s">
        <v>428</v>
      </c>
      <c r="BM6" s="588"/>
      <c r="BN6" s="588"/>
      <c r="BO6" s="587"/>
      <c r="BP6" s="589"/>
      <c r="BQ6" s="589"/>
      <c r="BR6" s="587"/>
      <c r="BS6" s="587"/>
      <c r="BT6" s="587"/>
      <c r="BU6" s="587"/>
      <c r="BV6" s="587"/>
      <c r="BW6" s="587"/>
      <c r="BX6" s="587"/>
      <c r="BY6" s="587"/>
      <c r="BZ6" s="587"/>
      <c r="CA6" s="587"/>
      <c r="CB6" s="587"/>
      <c r="CC6" s="587"/>
      <c r="CD6" s="587"/>
      <c r="CE6" s="587"/>
      <c r="CF6" s="587"/>
      <c r="CG6" s="587"/>
      <c r="CH6" s="587"/>
      <c r="CI6" s="587"/>
      <c r="CJ6" s="587"/>
      <c r="CK6" s="587"/>
      <c r="CL6" s="587"/>
      <c r="CM6" s="587"/>
      <c r="CN6" s="587"/>
      <c r="CO6" s="587"/>
      <c r="CP6" s="587"/>
      <c r="CQ6" s="587"/>
      <c r="CR6" s="587"/>
      <c r="CS6" s="587"/>
      <c r="CT6" s="587"/>
      <c r="CU6" s="587"/>
      <c r="CV6" s="587"/>
      <c r="CW6" s="587"/>
      <c r="CX6" s="587"/>
      <c r="CY6" s="587"/>
      <c r="CZ6" s="587"/>
      <c r="DA6" s="587"/>
      <c r="DB6" s="587"/>
      <c r="DC6" s="587"/>
      <c r="DD6" s="587"/>
      <c r="DE6" s="587"/>
      <c r="DF6" s="590"/>
      <c r="DG6" s="590"/>
    </row>
    <row r="7" spans="2:111" ht="16.3" customHeight="1" thickBot="1">
      <c r="B7" s="67" t="s">
        <v>78</v>
      </c>
      <c r="C7" s="68">
        <v>4567</v>
      </c>
      <c r="D7" s="69" t="s">
        <v>91</v>
      </c>
      <c r="E7" s="69" t="s">
        <v>92</v>
      </c>
      <c r="F7" s="69" t="s">
        <v>93</v>
      </c>
      <c r="G7" s="70" t="s">
        <v>94</v>
      </c>
      <c r="H7" s="71" t="s">
        <v>463</v>
      </c>
      <c r="I7" s="72" t="s">
        <v>16</v>
      </c>
      <c r="J7" s="73" t="s">
        <v>95</v>
      </c>
      <c r="K7" s="74" t="s">
        <v>96</v>
      </c>
      <c r="L7" s="75">
        <v>1980</v>
      </c>
      <c r="M7" s="75" t="s">
        <v>97</v>
      </c>
      <c r="N7" s="75" t="s">
        <v>98</v>
      </c>
      <c r="O7" s="74" t="s">
        <v>18</v>
      </c>
      <c r="P7" s="76" t="s">
        <v>99</v>
      </c>
      <c r="Q7" s="102" t="s">
        <v>418</v>
      </c>
      <c r="R7" s="247" t="s">
        <v>451</v>
      </c>
      <c r="S7" s="250" t="s">
        <v>452</v>
      </c>
      <c r="T7" s="170"/>
      <c r="U7" s="104"/>
      <c r="V7" s="102" t="s">
        <v>417</v>
      </c>
      <c r="W7" s="247" t="s">
        <v>483</v>
      </c>
      <c r="X7" s="250" t="s">
        <v>484</v>
      </c>
      <c r="Y7" s="394"/>
      <c r="Z7" s="104"/>
      <c r="AA7" s="102"/>
      <c r="AB7" s="247"/>
      <c r="AC7" s="248"/>
      <c r="AD7" s="104"/>
      <c r="AE7" s="207"/>
      <c r="AF7" s="102"/>
      <c r="AG7" s="103"/>
      <c r="AH7" s="105"/>
      <c r="AI7" s="106"/>
      <c r="AJ7" s="107"/>
      <c r="AK7" s="108"/>
      <c r="AL7" s="109"/>
      <c r="AM7" s="194"/>
      <c r="AN7" s="195"/>
      <c r="AO7" s="583"/>
      <c r="AX7" s="587"/>
      <c r="AY7" s="587"/>
      <c r="AZ7" s="587"/>
      <c r="BA7" s="588"/>
      <c r="BB7" s="588"/>
      <c r="BC7" s="588"/>
      <c r="BD7" s="588"/>
      <c r="BE7" s="588"/>
      <c r="BF7" s="588"/>
      <c r="BG7" s="588"/>
      <c r="BH7" s="588"/>
      <c r="BI7" s="588"/>
      <c r="BJ7" s="588"/>
      <c r="BK7" s="588"/>
      <c r="BL7" s="588"/>
      <c r="BM7" s="588"/>
      <c r="BN7" s="588"/>
      <c r="BO7" s="587"/>
      <c r="BP7" s="589">
        <v>18</v>
      </c>
      <c r="BQ7" s="589">
        <v>19</v>
      </c>
      <c r="BR7" s="587"/>
      <c r="BS7" s="587"/>
      <c r="BT7" s="587"/>
      <c r="BU7" s="588"/>
      <c r="BV7" s="591"/>
      <c r="BW7" s="591"/>
      <c r="BX7" s="591"/>
      <c r="BY7" s="591"/>
      <c r="BZ7" s="591"/>
      <c r="CA7" s="591"/>
      <c r="CB7" s="591"/>
      <c r="CC7" s="591"/>
      <c r="CD7" s="587"/>
      <c r="CE7" s="587"/>
      <c r="CF7" s="587"/>
      <c r="CG7" s="587"/>
      <c r="CH7" s="587"/>
      <c r="CI7" s="587"/>
      <c r="CJ7" s="587"/>
      <c r="CK7" s="587"/>
      <c r="CL7" s="587"/>
      <c r="CM7" s="587"/>
      <c r="CN7" s="587"/>
      <c r="CO7" s="587"/>
      <c r="CP7" s="587"/>
      <c r="CQ7" s="587"/>
      <c r="CR7" s="587"/>
      <c r="CS7" s="587"/>
      <c r="CT7" s="587"/>
      <c r="CU7" s="587"/>
      <c r="CV7" s="587"/>
      <c r="CW7" s="587"/>
      <c r="CX7" s="587"/>
      <c r="CY7" s="587"/>
      <c r="CZ7" s="587"/>
      <c r="DA7" s="587"/>
      <c r="DB7" s="587"/>
      <c r="DC7" s="587"/>
      <c r="DD7" s="587"/>
      <c r="DE7" s="587"/>
      <c r="DF7" s="590"/>
      <c r="DG7" s="590"/>
    </row>
    <row r="8" spans="2:111" ht="21.55" customHeight="1">
      <c r="B8" s="389" t="str">
        <f>IF(D8="","",1)</f>
        <v/>
      </c>
      <c r="C8" s="15"/>
      <c r="D8" s="266"/>
      <c r="E8" s="266"/>
      <c r="F8" s="266"/>
      <c r="G8" s="267"/>
      <c r="H8" s="261"/>
      <c r="I8" s="16"/>
      <c r="J8" s="17"/>
      <c r="K8" s="18"/>
      <c r="L8" s="18"/>
      <c r="M8" s="18"/>
      <c r="N8" s="384"/>
      <c r="O8" s="16"/>
      <c r="P8" s="37" t="str">
        <f>IF(D8="","","JPN")</f>
        <v/>
      </c>
      <c r="Q8" s="234"/>
      <c r="R8" s="401"/>
      <c r="S8" s="251"/>
      <c r="T8" s="159"/>
      <c r="U8" s="19"/>
      <c r="V8" s="218"/>
      <c r="W8" s="498"/>
      <c r="X8" s="499"/>
      <c r="Y8" s="395"/>
      <c r="Z8" s="320"/>
      <c r="AA8" s="222"/>
      <c r="AB8" s="315"/>
      <c r="AC8" s="321"/>
      <c r="AD8" s="223"/>
      <c r="AE8" s="322"/>
      <c r="AF8" s="323"/>
      <c r="AG8" s="324"/>
      <c r="AH8" s="325"/>
      <c r="AI8" s="326"/>
      <c r="AJ8" s="327"/>
      <c r="AK8" s="328"/>
      <c r="AL8" s="329"/>
      <c r="AM8" s="330"/>
      <c r="AN8" s="331"/>
      <c r="AO8" s="584"/>
      <c r="AX8" s="587"/>
      <c r="AY8" s="587"/>
      <c r="AZ8" s="587"/>
      <c r="BA8" s="588"/>
      <c r="BB8" s="592" t="str">
        <f>IF($J8="男","m",(IF($J8="女","f","")))</f>
        <v/>
      </c>
      <c r="BC8" s="592" t="str">
        <f>IF($I8="","",18)</f>
        <v/>
      </c>
      <c r="BD8" s="592" t="str">
        <f>"\"&amp;$BB8&amp;BC8</f>
        <v>\</v>
      </c>
      <c r="BE8" s="592"/>
      <c r="BF8" s="592" t="str">
        <f>IF($I8="","",19)</f>
        <v/>
      </c>
      <c r="BG8" s="592" t="str">
        <f>"\"&amp;$BB8&amp;BF8</f>
        <v>\</v>
      </c>
      <c r="BH8" s="592"/>
      <c r="BI8" s="592"/>
      <c r="BJ8" s="592"/>
      <c r="BK8" s="591"/>
      <c r="BL8" s="592" t="str">
        <f>IF($I8="一般大学","A",(IF($I8="高校","B",(IF($I8="中学","C","")))))</f>
        <v/>
      </c>
      <c r="BM8" s="588" t="str">
        <f>IF($J8="男","m",(IF($J8="女","f","")))</f>
        <v/>
      </c>
      <c r="BN8" s="588" t="str">
        <f>IF(I8="","",BL8&amp;BM8)</f>
        <v/>
      </c>
      <c r="BO8" s="588" t="str">
        <f>IF(BP8="","",(BL8&amp;BM8))</f>
        <v/>
      </c>
      <c r="BP8" s="591" t="str">
        <f>IF($Q8="","","1")</f>
        <v/>
      </c>
      <c r="BQ8" s="589" t="str">
        <f>IF($V8="","","1")</f>
        <v/>
      </c>
      <c r="BR8" s="587"/>
      <c r="BS8" s="587"/>
      <c r="BT8" s="587"/>
      <c r="BU8" s="591"/>
      <c r="BV8" s="591"/>
      <c r="BW8" s="591"/>
      <c r="BX8" s="591"/>
      <c r="BY8" s="591"/>
      <c r="BZ8" s="591"/>
      <c r="CA8" s="591"/>
      <c r="CB8" s="591"/>
      <c r="CC8" s="591"/>
      <c r="CD8" s="587"/>
      <c r="CE8" s="587"/>
      <c r="CF8" s="587"/>
      <c r="CG8" s="587"/>
      <c r="CH8" s="587"/>
      <c r="CI8" s="587"/>
      <c r="CJ8" s="587"/>
      <c r="CK8" s="587"/>
      <c r="CL8" s="587"/>
      <c r="CM8" s="587"/>
      <c r="CN8" s="587"/>
      <c r="CO8" s="587"/>
      <c r="CP8" s="587"/>
      <c r="CQ8" s="587"/>
      <c r="CR8" s="587"/>
      <c r="CS8" s="587"/>
      <c r="CT8" s="587"/>
      <c r="CU8" s="587"/>
      <c r="CV8" s="587"/>
      <c r="CW8" s="587"/>
      <c r="CX8" s="587"/>
      <c r="CY8" s="587"/>
      <c r="CZ8" s="587"/>
      <c r="DA8" s="587"/>
      <c r="DB8" s="587"/>
      <c r="DC8" s="587"/>
      <c r="DD8" s="587"/>
      <c r="DE8" s="587"/>
      <c r="DF8" s="590"/>
      <c r="DG8" s="590"/>
    </row>
    <row r="9" spans="2:111" ht="21.55" customHeight="1">
      <c r="B9" s="390" t="str">
        <f>IF(D9&amp;E9="","",COUNT(B$8:B8)+1)</f>
        <v/>
      </c>
      <c r="C9" s="20"/>
      <c r="D9" s="268"/>
      <c r="E9" s="268"/>
      <c r="F9" s="268"/>
      <c r="G9" s="269"/>
      <c r="H9" s="262"/>
      <c r="I9" s="21"/>
      <c r="J9" s="22"/>
      <c r="K9" s="23"/>
      <c r="L9" s="23"/>
      <c r="M9" s="23"/>
      <c r="N9" s="385"/>
      <c r="O9" s="21"/>
      <c r="P9" s="38" t="str">
        <f t="shared" ref="P9:P57" si="0">IF(D9="","","JPN")</f>
        <v/>
      </c>
      <c r="Q9" s="235"/>
      <c r="R9" s="410"/>
      <c r="S9" s="252"/>
      <c r="T9" s="160"/>
      <c r="U9" s="25"/>
      <c r="V9" s="219"/>
      <c r="W9" s="500"/>
      <c r="X9" s="501"/>
      <c r="Y9" s="396"/>
      <c r="Z9" s="332"/>
      <c r="AA9" s="224"/>
      <c r="AB9" s="316"/>
      <c r="AC9" s="333"/>
      <c r="AD9" s="225"/>
      <c r="AE9" s="334"/>
      <c r="AF9" s="335"/>
      <c r="AG9" s="336"/>
      <c r="AH9" s="337"/>
      <c r="AI9" s="338"/>
      <c r="AJ9" s="339"/>
      <c r="AK9" s="340"/>
      <c r="AL9" s="341"/>
      <c r="AM9" s="342"/>
      <c r="AN9" s="343"/>
      <c r="AO9" s="585"/>
      <c r="AX9" s="587"/>
      <c r="AY9" s="587"/>
      <c r="AZ9" s="587"/>
      <c r="BA9" s="588"/>
      <c r="BB9" s="592" t="str">
        <f t="shared" ref="BB9:BB57" si="1">IF($J9="男","m",(IF($J9="女","f","")))</f>
        <v/>
      </c>
      <c r="BC9" s="592" t="str">
        <f t="shared" ref="BC9:BC57" si="2">IF($I9="","",18)</f>
        <v/>
      </c>
      <c r="BD9" s="592" t="str">
        <f t="shared" ref="BD9:BD57" si="3">"\"&amp;$BB9&amp;BC9</f>
        <v>\</v>
      </c>
      <c r="BE9" s="592"/>
      <c r="BF9" s="592" t="str">
        <f t="shared" ref="BF9:BF57" si="4">IF($I9="","",19)</f>
        <v/>
      </c>
      <c r="BG9" s="592" t="str">
        <f t="shared" ref="BG9:BG57" si="5">"\"&amp;$BB9&amp;BF9</f>
        <v>\</v>
      </c>
      <c r="BH9" s="591"/>
      <c r="BI9" s="591"/>
      <c r="BJ9" s="591"/>
      <c r="BK9" s="591"/>
      <c r="BL9" s="592" t="str">
        <f t="shared" ref="BL9:BL57" si="6">IF($I9="一般大学","A",(IF($I9="高校","B",(IF($I9="中学","C","")))))</f>
        <v/>
      </c>
      <c r="BM9" s="588" t="str">
        <f t="shared" ref="BM9:BM57" si="7">IF($J9="男","m",(IF($J9="女","f","")))</f>
        <v/>
      </c>
      <c r="BN9" s="588" t="str">
        <f t="shared" ref="BN9:BN57" si="8">IF(I9="","",BL9&amp;BM9)</f>
        <v/>
      </c>
      <c r="BO9" s="588" t="str">
        <f t="shared" ref="BO9:BO57" si="9">IF(BP9="","",(BL9&amp;BM9))</f>
        <v/>
      </c>
      <c r="BP9" s="591" t="str">
        <f t="shared" ref="BP9:BP57" si="10">IF($Q9="","","1")</f>
        <v/>
      </c>
      <c r="BQ9" s="589" t="str">
        <f t="shared" ref="BQ9:BQ57" si="11">IF($V9="","","1")</f>
        <v/>
      </c>
      <c r="BR9" s="587"/>
      <c r="BS9" s="587"/>
      <c r="BT9" s="587"/>
      <c r="BU9" s="591"/>
      <c r="BV9" s="591"/>
      <c r="BW9" s="591"/>
      <c r="BX9" s="591"/>
      <c r="BY9" s="591"/>
      <c r="BZ9" s="591"/>
      <c r="CA9" s="591"/>
      <c r="CB9" s="591"/>
      <c r="CC9" s="591"/>
      <c r="CD9" s="587"/>
      <c r="CE9" s="587"/>
      <c r="CF9" s="587"/>
      <c r="CG9" s="587"/>
      <c r="CH9" s="587"/>
      <c r="CI9" s="587"/>
      <c r="CJ9" s="587"/>
      <c r="CK9" s="587"/>
      <c r="CL9" s="587"/>
      <c r="CM9" s="587"/>
      <c r="CN9" s="587"/>
      <c r="CO9" s="587"/>
      <c r="CP9" s="587"/>
      <c r="CQ9" s="587"/>
      <c r="CR9" s="587"/>
      <c r="CS9" s="587"/>
      <c r="CT9" s="587"/>
      <c r="CU9" s="587"/>
      <c r="CV9" s="587"/>
      <c r="CW9" s="587"/>
      <c r="CX9" s="587"/>
      <c r="CY9" s="587"/>
      <c r="CZ9" s="587"/>
      <c r="DA9" s="587"/>
      <c r="DB9" s="587"/>
      <c r="DC9" s="587"/>
      <c r="DD9" s="587"/>
      <c r="DE9" s="587"/>
      <c r="DF9" s="590"/>
      <c r="DG9" s="590"/>
    </row>
    <row r="10" spans="2:111" ht="21.55" customHeight="1">
      <c r="B10" s="390" t="str">
        <f>IF(D10&amp;E10="","",COUNT(B$8:B9)+1)</f>
        <v/>
      </c>
      <c r="C10" s="20"/>
      <c r="D10" s="268"/>
      <c r="E10" s="268"/>
      <c r="F10" s="268"/>
      <c r="G10" s="269"/>
      <c r="H10" s="262"/>
      <c r="I10" s="21"/>
      <c r="J10" s="22"/>
      <c r="K10" s="23"/>
      <c r="L10" s="23"/>
      <c r="M10" s="23"/>
      <c r="N10" s="386"/>
      <c r="O10" s="21"/>
      <c r="P10" s="38" t="str">
        <f t="shared" si="0"/>
        <v/>
      </c>
      <c r="Q10" s="235"/>
      <c r="R10" s="410"/>
      <c r="S10" s="252"/>
      <c r="T10" s="160"/>
      <c r="U10" s="25"/>
      <c r="V10" s="219"/>
      <c r="W10" s="500"/>
      <c r="X10" s="501"/>
      <c r="Y10" s="397"/>
      <c r="Z10" s="332"/>
      <c r="AA10" s="224"/>
      <c r="AB10" s="316"/>
      <c r="AC10" s="333"/>
      <c r="AD10" s="225"/>
      <c r="AE10" s="334"/>
      <c r="AF10" s="335"/>
      <c r="AG10" s="336"/>
      <c r="AH10" s="337"/>
      <c r="AI10" s="344"/>
      <c r="AJ10" s="339"/>
      <c r="AK10" s="340"/>
      <c r="AL10" s="341"/>
      <c r="AM10" s="342"/>
      <c r="AN10" s="343"/>
      <c r="AO10" s="585"/>
      <c r="AX10" s="587"/>
      <c r="AY10" s="587"/>
      <c r="AZ10" s="587"/>
      <c r="BA10" s="588"/>
      <c r="BB10" s="592" t="str">
        <f t="shared" si="1"/>
        <v/>
      </c>
      <c r="BC10" s="592" t="str">
        <f t="shared" si="2"/>
        <v/>
      </c>
      <c r="BD10" s="592" t="str">
        <f t="shared" si="3"/>
        <v>\</v>
      </c>
      <c r="BE10" s="592"/>
      <c r="BF10" s="592" t="str">
        <f t="shared" si="4"/>
        <v/>
      </c>
      <c r="BG10" s="592" t="str">
        <f t="shared" si="5"/>
        <v>\</v>
      </c>
      <c r="BH10" s="591"/>
      <c r="BI10" s="591"/>
      <c r="BJ10" s="591"/>
      <c r="BK10" s="591"/>
      <c r="BL10" s="592" t="str">
        <f t="shared" si="6"/>
        <v/>
      </c>
      <c r="BM10" s="588" t="str">
        <f t="shared" si="7"/>
        <v/>
      </c>
      <c r="BN10" s="588" t="str">
        <f t="shared" si="8"/>
        <v/>
      </c>
      <c r="BO10" s="588" t="str">
        <f t="shared" si="9"/>
        <v/>
      </c>
      <c r="BP10" s="591" t="str">
        <f t="shared" si="10"/>
        <v/>
      </c>
      <c r="BQ10" s="589" t="str">
        <f t="shared" si="11"/>
        <v/>
      </c>
      <c r="BR10" s="587"/>
      <c r="BS10" s="587"/>
      <c r="BT10" s="587"/>
      <c r="BU10" s="591"/>
      <c r="BV10" s="591"/>
      <c r="BW10" s="591"/>
      <c r="BX10" s="591"/>
      <c r="BY10" s="591"/>
      <c r="BZ10" s="591"/>
      <c r="CA10" s="591"/>
      <c r="CB10" s="591"/>
      <c r="CC10" s="591"/>
      <c r="CD10" s="587"/>
      <c r="CE10" s="587"/>
      <c r="CF10" s="587"/>
      <c r="CG10" s="587"/>
      <c r="CH10" s="587"/>
      <c r="CI10" s="587"/>
      <c r="CJ10" s="587"/>
      <c r="CK10" s="587"/>
      <c r="CL10" s="587"/>
      <c r="CM10" s="587"/>
      <c r="CN10" s="587"/>
      <c r="CO10" s="587"/>
      <c r="CP10" s="587"/>
      <c r="CQ10" s="587"/>
      <c r="CR10" s="587"/>
      <c r="CS10" s="587"/>
      <c r="CT10" s="587"/>
      <c r="CU10" s="587"/>
      <c r="CV10" s="587"/>
      <c r="CW10" s="587"/>
      <c r="CX10" s="587"/>
      <c r="CY10" s="587"/>
      <c r="CZ10" s="587"/>
      <c r="DA10" s="587"/>
      <c r="DB10" s="587"/>
      <c r="DC10" s="587"/>
      <c r="DD10" s="587"/>
      <c r="DE10" s="587"/>
      <c r="DF10" s="590"/>
      <c r="DG10" s="590"/>
    </row>
    <row r="11" spans="2:111" ht="21.55" customHeight="1">
      <c r="B11" s="390" t="str">
        <f>IF(D11&amp;E11="","",COUNT(B$8:B10)+1)</f>
        <v/>
      </c>
      <c r="C11" s="20"/>
      <c r="D11" s="268"/>
      <c r="E11" s="268"/>
      <c r="F11" s="268"/>
      <c r="G11" s="269"/>
      <c r="H11" s="262"/>
      <c r="I11" s="21"/>
      <c r="J11" s="22"/>
      <c r="K11" s="23"/>
      <c r="L11" s="23"/>
      <c r="M11" s="23"/>
      <c r="N11" s="385"/>
      <c r="O11" s="21"/>
      <c r="P11" s="38" t="str">
        <f t="shared" si="0"/>
        <v/>
      </c>
      <c r="Q11" s="235"/>
      <c r="R11" s="410"/>
      <c r="S11" s="252"/>
      <c r="T11" s="161"/>
      <c r="U11" s="25"/>
      <c r="V11" s="219"/>
      <c r="W11" s="500"/>
      <c r="X11" s="501"/>
      <c r="Y11" s="397"/>
      <c r="Z11" s="332"/>
      <c r="AA11" s="224"/>
      <c r="AB11" s="316"/>
      <c r="AC11" s="333"/>
      <c r="AD11" s="225"/>
      <c r="AE11" s="334"/>
      <c r="AF11" s="335"/>
      <c r="AG11" s="336"/>
      <c r="AH11" s="337"/>
      <c r="AI11" s="344"/>
      <c r="AJ11" s="339"/>
      <c r="AK11" s="340"/>
      <c r="AL11" s="341"/>
      <c r="AM11" s="342"/>
      <c r="AN11" s="343"/>
      <c r="AO11" s="585"/>
      <c r="AX11" s="587"/>
      <c r="AY11" s="587"/>
      <c r="AZ11" s="587"/>
      <c r="BA11" s="588"/>
      <c r="BB11" s="592" t="str">
        <f t="shared" si="1"/>
        <v/>
      </c>
      <c r="BC11" s="592" t="str">
        <f t="shared" si="2"/>
        <v/>
      </c>
      <c r="BD11" s="592" t="str">
        <f t="shared" si="3"/>
        <v>\</v>
      </c>
      <c r="BE11" s="592"/>
      <c r="BF11" s="592" t="str">
        <f t="shared" si="4"/>
        <v/>
      </c>
      <c r="BG11" s="592" t="str">
        <f t="shared" si="5"/>
        <v>\</v>
      </c>
      <c r="BH11" s="591"/>
      <c r="BI11" s="591"/>
      <c r="BJ11" s="591"/>
      <c r="BK11" s="591"/>
      <c r="BL11" s="592" t="str">
        <f t="shared" si="6"/>
        <v/>
      </c>
      <c r="BM11" s="588" t="str">
        <f t="shared" si="7"/>
        <v/>
      </c>
      <c r="BN11" s="588" t="str">
        <f t="shared" si="8"/>
        <v/>
      </c>
      <c r="BO11" s="588" t="str">
        <f t="shared" si="9"/>
        <v/>
      </c>
      <c r="BP11" s="591" t="str">
        <f t="shared" si="10"/>
        <v/>
      </c>
      <c r="BQ11" s="589" t="str">
        <f t="shared" si="11"/>
        <v/>
      </c>
      <c r="BR11" s="587"/>
      <c r="BS11" s="587"/>
      <c r="BT11" s="587"/>
      <c r="BU11" s="591"/>
      <c r="BV11" s="591"/>
      <c r="BW11" s="591"/>
      <c r="BX11" s="591"/>
      <c r="BY11" s="591"/>
      <c r="BZ11" s="591"/>
      <c r="CA11" s="591"/>
      <c r="CB11" s="591"/>
      <c r="CC11" s="591"/>
      <c r="CD11" s="587"/>
      <c r="CE11" s="587"/>
      <c r="CF11" s="587"/>
      <c r="CG11" s="587"/>
      <c r="CH11" s="587"/>
      <c r="CI11" s="587"/>
      <c r="CJ11" s="587"/>
      <c r="CK11" s="587"/>
      <c r="CL11" s="587"/>
      <c r="CM11" s="587"/>
      <c r="CN11" s="587"/>
      <c r="CO11" s="587"/>
      <c r="CP11" s="587"/>
      <c r="CQ11" s="587"/>
      <c r="CR11" s="587"/>
      <c r="CS11" s="587"/>
      <c r="CT11" s="587"/>
      <c r="CU11" s="587"/>
      <c r="CV11" s="587"/>
      <c r="CW11" s="587"/>
      <c r="CX11" s="587"/>
      <c r="CY11" s="587"/>
      <c r="CZ11" s="587"/>
      <c r="DA11" s="587"/>
      <c r="DB11" s="587"/>
      <c r="DC11" s="587"/>
      <c r="DD11" s="587"/>
      <c r="DE11" s="587"/>
      <c r="DF11" s="590"/>
      <c r="DG11" s="590"/>
    </row>
    <row r="12" spans="2:111" ht="21.55" customHeight="1">
      <c r="B12" s="391" t="str">
        <f>IF(D12&amp;E12="","",COUNT(B$8:B11)+1)</f>
        <v/>
      </c>
      <c r="C12" s="26"/>
      <c r="D12" s="270"/>
      <c r="E12" s="270"/>
      <c r="F12" s="270"/>
      <c r="G12" s="271"/>
      <c r="H12" s="263"/>
      <c r="I12" s="27"/>
      <c r="J12" s="28"/>
      <c r="K12" s="29"/>
      <c r="L12" s="29"/>
      <c r="M12" s="29"/>
      <c r="N12" s="387"/>
      <c r="O12" s="27"/>
      <c r="P12" s="39" t="str">
        <f t="shared" si="0"/>
        <v/>
      </c>
      <c r="Q12" s="236"/>
      <c r="R12" s="411"/>
      <c r="S12" s="253"/>
      <c r="T12" s="162"/>
      <c r="U12" s="31"/>
      <c r="V12" s="220"/>
      <c r="W12" s="502"/>
      <c r="X12" s="503"/>
      <c r="Y12" s="398"/>
      <c r="Z12" s="345"/>
      <c r="AA12" s="226"/>
      <c r="AB12" s="317"/>
      <c r="AC12" s="346"/>
      <c r="AD12" s="227"/>
      <c r="AE12" s="347"/>
      <c r="AF12" s="348"/>
      <c r="AG12" s="349"/>
      <c r="AH12" s="350"/>
      <c r="AI12" s="351"/>
      <c r="AJ12" s="352"/>
      <c r="AK12" s="353"/>
      <c r="AL12" s="354"/>
      <c r="AM12" s="355"/>
      <c r="AN12" s="356"/>
      <c r="AO12" s="583"/>
      <c r="AX12" s="587"/>
      <c r="AY12" s="587"/>
      <c r="AZ12" s="587"/>
      <c r="BA12" s="588"/>
      <c r="BB12" s="592" t="str">
        <f t="shared" si="1"/>
        <v/>
      </c>
      <c r="BC12" s="592" t="str">
        <f t="shared" si="2"/>
        <v/>
      </c>
      <c r="BD12" s="592" t="str">
        <f t="shared" si="3"/>
        <v>\</v>
      </c>
      <c r="BE12" s="592"/>
      <c r="BF12" s="592" t="str">
        <f t="shared" si="4"/>
        <v/>
      </c>
      <c r="BG12" s="592" t="str">
        <f t="shared" si="5"/>
        <v>\</v>
      </c>
      <c r="BH12" s="591"/>
      <c r="BI12" s="591"/>
      <c r="BJ12" s="591"/>
      <c r="BK12" s="591"/>
      <c r="BL12" s="592" t="str">
        <f t="shared" si="6"/>
        <v/>
      </c>
      <c r="BM12" s="588" t="str">
        <f t="shared" si="7"/>
        <v/>
      </c>
      <c r="BN12" s="588" t="str">
        <f t="shared" si="8"/>
        <v/>
      </c>
      <c r="BO12" s="588" t="str">
        <f t="shared" si="9"/>
        <v/>
      </c>
      <c r="BP12" s="591" t="str">
        <f t="shared" si="10"/>
        <v/>
      </c>
      <c r="BQ12" s="589" t="str">
        <f t="shared" si="11"/>
        <v/>
      </c>
      <c r="BR12" s="587"/>
      <c r="BS12" s="587"/>
      <c r="BT12" s="587"/>
      <c r="BU12" s="591"/>
      <c r="BV12" s="591"/>
      <c r="BW12" s="591"/>
      <c r="BX12" s="591"/>
      <c r="BY12" s="591"/>
      <c r="BZ12" s="591"/>
      <c r="CA12" s="591"/>
      <c r="CB12" s="591"/>
      <c r="CC12" s="591"/>
      <c r="CD12" s="587"/>
      <c r="CE12" s="587"/>
      <c r="CF12" s="587"/>
      <c r="CG12" s="587"/>
      <c r="CH12" s="587"/>
      <c r="CI12" s="587"/>
      <c r="CJ12" s="587"/>
      <c r="CK12" s="587"/>
      <c r="CL12" s="587"/>
      <c r="CM12" s="587"/>
      <c r="CN12" s="587"/>
      <c r="CO12" s="587"/>
      <c r="CP12" s="587"/>
      <c r="CQ12" s="587"/>
      <c r="CR12" s="587"/>
      <c r="CS12" s="587"/>
      <c r="CT12" s="587"/>
      <c r="CU12" s="587"/>
      <c r="CV12" s="587"/>
      <c r="CW12" s="587"/>
      <c r="CX12" s="587"/>
      <c r="CY12" s="587"/>
      <c r="CZ12" s="587"/>
      <c r="DA12" s="587"/>
      <c r="DB12" s="587"/>
      <c r="DC12" s="587"/>
      <c r="DD12" s="587"/>
      <c r="DE12" s="587"/>
      <c r="DF12" s="590"/>
      <c r="DG12" s="590"/>
    </row>
    <row r="13" spans="2:111" ht="21.55" customHeight="1">
      <c r="B13" s="392" t="str">
        <f>IF(D13&amp;E13="","",COUNT(B$8:B12)+1)</f>
        <v/>
      </c>
      <c r="C13" s="32"/>
      <c r="D13" s="272"/>
      <c r="E13" s="272"/>
      <c r="F13" s="272"/>
      <c r="G13" s="273"/>
      <c r="H13" s="264"/>
      <c r="I13" s="33"/>
      <c r="J13" s="34"/>
      <c r="K13" s="35"/>
      <c r="L13" s="35"/>
      <c r="M13" s="35"/>
      <c r="N13" s="388"/>
      <c r="O13" s="33"/>
      <c r="P13" s="35" t="str">
        <f t="shared" si="0"/>
        <v/>
      </c>
      <c r="Q13" s="237"/>
      <c r="R13" s="412"/>
      <c r="S13" s="254"/>
      <c r="T13" s="163"/>
      <c r="U13" s="36"/>
      <c r="V13" s="221"/>
      <c r="W13" s="504"/>
      <c r="X13" s="505"/>
      <c r="Y13" s="399"/>
      <c r="Z13" s="357"/>
      <c r="AA13" s="228"/>
      <c r="AB13" s="318"/>
      <c r="AC13" s="358"/>
      <c r="AD13" s="229"/>
      <c r="AE13" s="359"/>
      <c r="AF13" s="360"/>
      <c r="AG13" s="361"/>
      <c r="AH13" s="362"/>
      <c r="AI13" s="326"/>
      <c r="AJ13" s="363"/>
      <c r="AK13" s="364"/>
      <c r="AL13" s="365"/>
      <c r="AM13" s="192"/>
      <c r="AN13" s="366"/>
      <c r="AO13" s="586"/>
      <c r="AX13" s="587"/>
      <c r="AY13" s="587"/>
      <c r="AZ13" s="587"/>
      <c r="BA13" s="588"/>
      <c r="BB13" s="592" t="str">
        <f t="shared" si="1"/>
        <v/>
      </c>
      <c r="BC13" s="592" t="str">
        <f t="shared" si="2"/>
        <v/>
      </c>
      <c r="BD13" s="592" t="str">
        <f t="shared" si="3"/>
        <v>\</v>
      </c>
      <c r="BE13" s="592"/>
      <c r="BF13" s="592" t="str">
        <f t="shared" si="4"/>
        <v/>
      </c>
      <c r="BG13" s="592" t="str">
        <f t="shared" si="5"/>
        <v>\</v>
      </c>
      <c r="BH13" s="591"/>
      <c r="BI13" s="591"/>
      <c r="BJ13" s="591"/>
      <c r="BK13" s="591"/>
      <c r="BL13" s="592" t="str">
        <f t="shared" si="6"/>
        <v/>
      </c>
      <c r="BM13" s="588" t="str">
        <f t="shared" si="7"/>
        <v/>
      </c>
      <c r="BN13" s="588" t="str">
        <f t="shared" si="8"/>
        <v/>
      </c>
      <c r="BO13" s="588" t="str">
        <f t="shared" si="9"/>
        <v/>
      </c>
      <c r="BP13" s="591" t="str">
        <f t="shared" si="10"/>
        <v/>
      </c>
      <c r="BQ13" s="589" t="str">
        <f t="shared" si="11"/>
        <v/>
      </c>
      <c r="BR13" s="587"/>
      <c r="BS13" s="587"/>
      <c r="BT13" s="587"/>
      <c r="BU13" s="591"/>
      <c r="BV13" s="591"/>
      <c r="BW13" s="591"/>
      <c r="BX13" s="591"/>
      <c r="BY13" s="591"/>
      <c r="BZ13" s="591"/>
      <c r="CA13" s="591"/>
      <c r="CB13" s="591"/>
      <c r="CC13" s="591"/>
      <c r="CD13" s="587"/>
      <c r="CE13" s="587"/>
      <c r="CF13" s="587"/>
      <c r="CG13" s="587"/>
      <c r="CH13" s="587"/>
      <c r="CI13" s="587"/>
      <c r="CJ13" s="587"/>
      <c r="CK13" s="587"/>
      <c r="CL13" s="587"/>
      <c r="CM13" s="587"/>
      <c r="CN13" s="587"/>
      <c r="CO13" s="587"/>
      <c r="CP13" s="587"/>
      <c r="CQ13" s="587"/>
      <c r="CR13" s="587"/>
      <c r="CS13" s="587"/>
      <c r="CT13" s="587"/>
      <c r="CU13" s="587"/>
      <c r="CV13" s="587"/>
      <c r="CW13" s="587"/>
      <c r="CX13" s="587"/>
      <c r="CY13" s="587"/>
      <c r="CZ13" s="587"/>
      <c r="DA13" s="587"/>
      <c r="DB13" s="587"/>
      <c r="DC13" s="587"/>
      <c r="DD13" s="587"/>
      <c r="DE13" s="587"/>
      <c r="DF13" s="590"/>
      <c r="DG13" s="590"/>
    </row>
    <row r="14" spans="2:111" ht="21.55" customHeight="1">
      <c r="B14" s="390" t="str">
        <f>IF(D14&amp;E14="","",COUNT(B$8:B13)+1)</f>
        <v/>
      </c>
      <c r="C14" s="20"/>
      <c r="D14" s="268"/>
      <c r="E14" s="268"/>
      <c r="F14" s="268"/>
      <c r="G14" s="269"/>
      <c r="H14" s="262"/>
      <c r="I14" s="21"/>
      <c r="J14" s="22"/>
      <c r="K14" s="23"/>
      <c r="L14" s="24"/>
      <c r="M14" s="24"/>
      <c r="N14" s="385"/>
      <c r="O14" s="21"/>
      <c r="P14" s="23" t="str">
        <f t="shared" si="0"/>
        <v/>
      </c>
      <c r="Q14" s="235"/>
      <c r="R14" s="410"/>
      <c r="S14" s="255"/>
      <c r="T14" s="160"/>
      <c r="U14" s="25"/>
      <c r="V14" s="219"/>
      <c r="W14" s="500"/>
      <c r="X14" s="506"/>
      <c r="Y14" s="396"/>
      <c r="Z14" s="332"/>
      <c r="AA14" s="224"/>
      <c r="AB14" s="316"/>
      <c r="AC14" s="367"/>
      <c r="AD14" s="225"/>
      <c r="AE14" s="334"/>
      <c r="AF14" s="335"/>
      <c r="AG14" s="336"/>
      <c r="AH14" s="368"/>
      <c r="AI14" s="338"/>
      <c r="AJ14" s="339"/>
      <c r="AK14" s="340"/>
      <c r="AL14" s="341"/>
      <c r="AM14" s="342"/>
      <c r="AN14" s="343"/>
      <c r="AO14" s="585"/>
      <c r="AX14" s="587"/>
      <c r="AY14" s="587"/>
      <c r="AZ14" s="587"/>
      <c r="BA14" s="588"/>
      <c r="BB14" s="592" t="str">
        <f t="shared" si="1"/>
        <v/>
      </c>
      <c r="BC14" s="592" t="str">
        <f t="shared" si="2"/>
        <v/>
      </c>
      <c r="BD14" s="592" t="str">
        <f t="shared" si="3"/>
        <v>\</v>
      </c>
      <c r="BE14" s="592"/>
      <c r="BF14" s="592" t="str">
        <f t="shared" si="4"/>
        <v/>
      </c>
      <c r="BG14" s="592" t="str">
        <f t="shared" si="5"/>
        <v>\</v>
      </c>
      <c r="BH14" s="591"/>
      <c r="BI14" s="591"/>
      <c r="BJ14" s="591"/>
      <c r="BK14" s="591"/>
      <c r="BL14" s="592" t="str">
        <f t="shared" si="6"/>
        <v/>
      </c>
      <c r="BM14" s="588" t="str">
        <f t="shared" si="7"/>
        <v/>
      </c>
      <c r="BN14" s="588" t="str">
        <f t="shared" si="8"/>
        <v/>
      </c>
      <c r="BO14" s="588" t="str">
        <f t="shared" si="9"/>
        <v/>
      </c>
      <c r="BP14" s="591" t="str">
        <f t="shared" si="10"/>
        <v/>
      </c>
      <c r="BQ14" s="589" t="str">
        <f t="shared" si="11"/>
        <v/>
      </c>
      <c r="BR14" s="587"/>
      <c r="BS14" s="587"/>
      <c r="BT14" s="587"/>
      <c r="BU14" s="591"/>
      <c r="BV14" s="591"/>
      <c r="BW14" s="591"/>
      <c r="BX14" s="591"/>
      <c r="BY14" s="591"/>
      <c r="BZ14" s="591"/>
      <c r="CA14" s="591"/>
      <c r="CB14" s="591"/>
      <c r="CC14" s="591"/>
      <c r="CD14" s="587"/>
      <c r="CE14" s="587"/>
      <c r="CF14" s="587"/>
      <c r="CG14" s="587"/>
      <c r="CH14" s="587"/>
      <c r="CI14" s="587"/>
      <c r="CJ14" s="587"/>
      <c r="CK14" s="587"/>
      <c r="CL14" s="587"/>
      <c r="CM14" s="587"/>
      <c r="CN14" s="587"/>
      <c r="CO14" s="587"/>
      <c r="CP14" s="587"/>
      <c r="CQ14" s="587"/>
      <c r="CR14" s="587"/>
      <c r="CS14" s="587"/>
      <c r="CT14" s="587"/>
      <c r="CU14" s="587"/>
      <c r="CV14" s="587"/>
      <c r="CW14" s="587"/>
      <c r="CX14" s="587"/>
      <c r="CY14" s="587"/>
      <c r="CZ14" s="587"/>
      <c r="DA14" s="587"/>
      <c r="DB14" s="587"/>
      <c r="DC14" s="587"/>
      <c r="DD14" s="587"/>
      <c r="DE14" s="587"/>
      <c r="DF14" s="590"/>
      <c r="DG14" s="590"/>
    </row>
    <row r="15" spans="2:111" ht="21.55" customHeight="1">
      <c r="B15" s="390" t="str">
        <f>IF(D15&amp;E15="","",COUNT(B$8:B14)+1)</f>
        <v/>
      </c>
      <c r="C15" s="20"/>
      <c r="D15" s="268"/>
      <c r="E15" s="268"/>
      <c r="F15" s="268"/>
      <c r="G15" s="269"/>
      <c r="H15" s="262"/>
      <c r="I15" s="21"/>
      <c r="J15" s="22"/>
      <c r="K15" s="23"/>
      <c r="L15" s="24"/>
      <c r="M15" s="24"/>
      <c r="N15" s="385"/>
      <c r="O15" s="21"/>
      <c r="P15" s="23" t="str">
        <f t="shared" si="0"/>
        <v/>
      </c>
      <c r="Q15" s="235"/>
      <c r="R15" s="410"/>
      <c r="S15" s="255"/>
      <c r="T15" s="160"/>
      <c r="U15" s="25"/>
      <c r="V15" s="219"/>
      <c r="W15" s="500"/>
      <c r="X15" s="506"/>
      <c r="Y15" s="397"/>
      <c r="Z15" s="332"/>
      <c r="AA15" s="224"/>
      <c r="AB15" s="316"/>
      <c r="AC15" s="367"/>
      <c r="AD15" s="225"/>
      <c r="AE15" s="334"/>
      <c r="AF15" s="335"/>
      <c r="AG15" s="336"/>
      <c r="AH15" s="368"/>
      <c r="AI15" s="344"/>
      <c r="AJ15" s="339"/>
      <c r="AK15" s="340"/>
      <c r="AL15" s="341"/>
      <c r="AM15" s="342"/>
      <c r="AN15" s="343"/>
      <c r="AO15" s="585"/>
      <c r="AX15" s="587"/>
      <c r="AY15" s="587"/>
      <c r="AZ15" s="587"/>
      <c r="BA15" s="588"/>
      <c r="BB15" s="592" t="str">
        <f t="shared" si="1"/>
        <v/>
      </c>
      <c r="BC15" s="592" t="str">
        <f t="shared" si="2"/>
        <v/>
      </c>
      <c r="BD15" s="592" t="str">
        <f t="shared" si="3"/>
        <v>\</v>
      </c>
      <c r="BE15" s="592"/>
      <c r="BF15" s="592" t="str">
        <f t="shared" si="4"/>
        <v/>
      </c>
      <c r="BG15" s="592" t="str">
        <f t="shared" si="5"/>
        <v>\</v>
      </c>
      <c r="BH15" s="591"/>
      <c r="BI15" s="591"/>
      <c r="BJ15" s="591"/>
      <c r="BK15" s="591"/>
      <c r="BL15" s="592" t="str">
        <f t="shared" si="6"/>
        <v/>
      </c>
      <c r="BM15" s="588" t="str">
        <f t="shared" si="7"/>
        <v/>
      </c>
      <c r="BN15" s="588" t="str">
        <f t="shared" si="8"/>
        <v/>
      </c>
      <c r="BO15" s="588" t="str">
        <f t="shared" si="9"/>
        <v/>
      </c>
      <c r="BP15" s="591" t="str">
        <f t="shared" si="10"/>
        <v/>
      </c>
      <c r="BQ15" s="589" t="str">
        <f t="shared" si="11"/>
        <v/>
      </c>
      <c r="BR15" s="587"/>
      <c r="BS15" s="587"/>
      <c r="BT15" s="587"/>
      <c r="BU15" s="591"/>
      <c r="BV15" s="591"/>
      <c r="BW15" s="591"/>
      <c r="BX15" s="591"/>
      <c r="BY15" s="591"/>
      <c r="BZ15" s="591"/>
      <c r="CA15" s="591"/>
      <c r="CB15" s="591"/>
      <c r="CC15" s="591"/>
      <c r="CD15" s="587"/>
      <c r="CE15" s="587"/>
      <c r="CF15" s="587"/>
      <c r="CG15" s="587"/>
      <c r="CH15" s="587"/>
      <c r="CI15" s="587"/>
      <c r="CJ15" s="587"/>
      <c r="CK15" s="587"/>
      <c r="CL15" s="587"/>
      <c r="CM15" s="587"/>
      <c r="CN15" s="587"/>
      <c r="CO15" s="587"/>
      <c r="CP15" s="587"/>
      <c r="CQ15" s="587"/>
      <c r="CR15" s="587"/>
      <c r="CS15" s="587"/>
      <c r="CT15" s="587"/>
      <c r="CU15" s="587"/>
      <c r="CV15" s="587"/>
      <c r="CW15" s="587"/>
      <c r="CX15" s="587"/>
      <c r="CY15" s="587"/>
      <c r="CZ15" s="587"/>
      <c r="DA15" s="587"/>
      <c r="DB15" s="587"/>
      <c r="DC15" s="587"/>
      <c r="DD15" s="587"/>
      <c r="DE15" s="587"/>
      <c r="DF15" s="590"/>
      <c r="DG15" s="590"/>
    </row>
    <row r="16" spans="2:111" ht="21.55" customHeight="1">
      <c r="B16" s="390" t="str">
        <f>IF(D16&amp;E16="","",COUNT(B$8:B15)+1)</f>
        <v/>
      </c>
      <c r="C16" s="20"/>
      <c r="D16" s="268"/>
      <c r="E16" s="268"/>
      <c r="F16" s="268"/>
      <c r="G16" s="269"/>
      <c r="H16" s="262"/>
      <c r="I16" s="21"/>
      <c r="J16" s="22"/>
      <c r="K16" s="23"/>
      <c r="L16" s="24"/>
      <c r="M16" s="24"/>
      <c r="N16" s="385"/>
      <c r="O16" s="21"/>
      <c r="P16" s="23" t="str">
        <f t="shared" si="0"/>
        <v/>
      </c>
      <c r="Q16" s="235"/>
      <c r="R16" s="410"/>
      <c r="S16" s="255"/>
      <c r="T16" s="160"/>
      <c r="U16" s="25"/>
      <c r="V16" s="219"/>
      <c r="W16" s="500"/>
      <c r="X16" s="506"/>
      <c r="Y16" s="397"/>
      <c r="Z16" s="332"/>
      <c r="AA16" s="224"/>
      <c r="AB16" s="316"/>
      <c r="AC16" s="367"/>
      <c r="AD16" s="225"/>
      <c r="AE16" s="334"/>
      <c r="AF16" s="335"/>
      <c r="AG16" s="336"/>
      <c r="AH16" s="368"/>
      <c r="AI16" s="344"/>
      <c r="AJ16" s="339"/>
      <c r="AK16" s="340"/>
      <c r="AL16" s="341"/>
      <c r="AM16" s="342"/>
      <c r="AN16" s="343"/>
      <c r="AO16" s="585"/>
      <c r="AX16" s="587"/>
      <c r="AY16" s="587"/>
      <c r="AZ16" s="587"/>
      <c r="BA16" s="588"/>
      <c r="BB16" s="592" t="str">
        <f t="shared" si="1"/>
        <v/>
      </c>
      <c r="BC16" s="592" t="str">
        <f t="shared" si="2"/>
        <v/>
      </c>
      <c r="BD16" s="592" t="str">
        <f t="shared" si="3"/>
        <v>\</v>
      </c>
      <c r="BE16" s="592"/>
      <c r="BF16" s="592" t="str">
        <f t="shared" si="4"/>
        <v/>
      </c>
      <c r="BG16" s="592" t="str">
        <f t="shared" si="5"/>
        <v>\</v>
      </c>
      <c r="BH16" s="591"/>
      <c r="BI16" s="591"/>
      <c r="BJ16" s="591"/>
      <c r="BK16" s="591"/>
      <c r="BL16" s="592" t="str">
        <f t="shared" si="6"/>
        <v/>
      </c>
      <c r="BM16" s="588" t="str">
        <f t="shared" si="7"/>
        <v/>
      </c>
      <c r="BN16" s="588" t="str">
        <f t="shared" si="8"/>
        <v/>
      </c>
      <c r="BO16" s="588" t="str">
        <f t="shared" si="9"/>
        <v/>
      </c>
      <c r="BP16" s="591" t="str">
        <f t="shared" si="10"/>
        <v/>
      </c>
      <c r="BQ16" s="589" t="str">
        <f t="shared" si="11"/>
        <v/>
      </c>
      <c r="BR16" s="587"/>
      <c r="BS16" s="587"/>
      <c r="BT16" s="587"/>
      <c r="BU16" s="591"/>
      <c r="BV16" s="591"/>
      <c r="BW16" s="591"/>
      <c r="BX16" s="587"/>
      <c r="BY16" s="587"/>
      <c r="BZ16" s="587"/>
      <c r="CA16" s="587"/>
      <c r="CB16" s="587"/>
      <c r="CC16" s="587"/>
      <c r="CD16" s="587"/>
      <c r="CE16" s="587"/>
      <c r="CF16" s="587"/>
      <c r="CG16" s="587"/>
      <c r="CH16" s="587"/>
      <c r="CI16" s="587"/>
      <c r="CJ16" s="587"/>
      <c r="CK16" s="587"/>
      <c r="CL16" s="587"/>
      <c r="CM16" s="587"/>
      <c r="CN16" s="587"/>
      <c r="CO16" s="587"/>
      <c r="CP16" s="587"/>
      <c r="CQ16" s="587"/>
      <c r="CR16" s="587"/>
      <c r="CS16" s="587"/>
      <c r="CT16" s="587"/>
      <c r="CU16" s="587"/>
      <c r="CV16" s="587"/>
      <c r="CW16" s="587"/>
      <c r="CX16" s="587"/>
      <c r="CY16" s="587"/>
      <c r="CZ16" s="587"/>
      <c r="DA16" s="587"/>
      <c r="DB16" s="587"/>
      <c r="DC16" s="587"/>
      <c r="DD16" s="587"/>
      <c r="DE16" s="587"/>
      <c r="DF16" s="590"/>
      <c r="DG16" s="590"/>
    </row>
    <row r="17" spans="2:111" ht="21.55" customHeight="1">
      <c r="B17" s="391" t="str">
        <f>IF(D17&amp;E17="","",COUNT(B$8:B16)+1)</f>
        <v/>
      </c>
      <c r="C17" s="26"/>
      <c r="D17" s="270"/>
      <c r="E17" s="270"/>
      <c r="F17" s="270"/>
      <c r="G17" s="271"/>
      <c r="H17" s="263"/>
      <c r="I17" s="27"/>
      <c r="J17" s="28"/>
      <c r="K17" s="29"/>
      <c r="L17" s="30"/>
      <c r="M17" s="30"/>
      <c r="N17" s="387"/>
      <c r="O17" s="27"/>
      <c r="P17" s="29" t="str">
        <f t="shared" si="0"/>
        <v/>
      </c>
      <c r="Q17" s="236"/>
      <c r="R17" s="411"/>
      <c r="S17" s="256"/>
      <c r="T17" s="162"/>
      <c r="U17" s="31"/>
      <c r="V17" s="220"/>
      <c r="W17" s="502"/>
      <c r="X17" s="507"/>
      <c r="Y17" s="398"/>
      <c r="Z17" s="345"/>
      <c r="AA17" s="226"/>
      <c r="AB17" s="317"/>
      <c r="AC17" s="369"/>
      <c r="AD17" s="227"/>
      <c r="AE17" s="347"/>
      <c r="AF17" s="348"/>
      <c r="AG17" s="349"/>
      <c r="AH17" s="370"/>
      <c r="AI17" s="351"/>
      <c r="AJ17" s="352"/>
      <c r="AK17" s="353"/>
      <c r="AL17" s="354"/>
      <c r="AM17" s="355"/>
      <c r="AN17" s="356"/>
      <c r="AO17" s="583"/>
      <c r="AX17" s="587"/>
      <c r="AY17" s="587"/>
      <c r="AZ17" s="587"/>
      <c r="BA17" s="588"/>
      <c r="BB17" s="592" t="str">
        <f t="shared" si="1"/>
        <v/>
      </c>
      <c r="BC17" s="592" t="str">
        <f t="shared" si="2"/>
        <v/>
      </c>
      <c r="BD17" s="592" t="str">
        <f t="shared" si="3"/>
        <v>\</v>
      </c>
      <c r="BE17" s="592"/>
      <c r="BF17" s="592" t="str">
        <f t="shared" si="4"/>
        <v/>
      </c>
      <c r="BG17" s="592" t="str">
        <f t="shared" si="5"/>
        <v>\</v>
      </c>
      <c r="BH17" s="591"/>
      <c r="BI17" s="591"/>
      <c r="BJ17" s="591"/>
      <c r="BK17" s="591"/>
      <c r="BL17" s="592" t="str">
        <f t="shared" si="6"/>
        <v/>
      </c>
      <c r="BM17" s="588" t="str">
        <f t="shared" si="7"/>
        <v/>
      </c>
      <c r="BN17" s="588" t="str">
        <f t="shared" si="8"/>
        <v/>
      </c>
      <c r="BO17" s="588" t="str">
        <f t="shared" si="9"/>
        <v/>
      </c>
      <c r="BP17" s="591" t="str">
        <f t="shared" si="10"/>
        <v/>
      </c>
      <c r="BQ17" s="589" t="str">
        <f t="shared" si="11"/>
        <v/>
      </c>
      <c r="BR17" s="587"/>
      <c r="BS17" s="587"/>
      <c r="BT17" s="587"/>
      <c r="BU17" s="591"/>
      <c r="BV17" s="591"/>
      <c r="BW17" s="591"/>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90"/>
      <c r="DG17" s="590"/>
    </row>
    <row r="18" spans="2:111" ht="21.55" customHeight="1">
      <c r="B18" s="392" t="str">
        <f>IF(D18&amp;E18="","",COUNT(B$8:B17)+1)</f>
        <v/>
      </c>
      <c r="C18" s="32"/>
      <c r="D18" s="272"/>
      <c r="E18" s="272"/>
      <c r="F18" s="272"/>
      <c r="G18" s="273"/>
      <c r="H18" s="264"/>
      <c r="I18" s="33"/>
      <c r="J18" s="34"/>
      <c r="K18" s="35"/>
      <c r="L18" s="35"/>
      <c r="M18" s="35"/>
      <c r="N18" s="388"/>
      <c r="O18" s="33"/>
      <c r="P18" s="35" t="str">
        <f t="shared" si="0"/>
        <v/>
      </c>
      <c r="Q18" s="237"/>
      <c r="R18" s="412"/>
      <c r="S18" s="254"/>
      <c r="T18" s="163"/>
      <c r="U18" s="36"/>
      <c r="V18" s="221"/>
      <c r="W18" s="504"/>
      <c r="X18" s="505"/>
      <c r="Y18" s="399"/>
      <c r="Z18" s="357"/>
      <c r="AA18" s="228"/>
      <c r="AB18" s="318"/>
      <c r="AC18" s="358"/>
      <c r="AD18" s="229"/>
      <c r="AE18" s="359"/>
      <c r="AF18" s="360"/>
      <c r="AG18" s="361"/>
      <c r="AH18" s="371"/>
      <c r="AI18" s="326"/>
      <c r="AJ18" s="363"/>
      <c r="AK18" s="364"/>
      <c r="AL18" s="365"/>
      <c r="AM18" s="192"/>
      <c r="AN18" s="366"/>
      <c r="AO18" s="586"/>
      <c r="AX18" s="587"/>
      <c r="AY18" s="587"/>
      <c r="AZ18" s="587"/>
      <c r="BA18" s="588"/>
      <c r="BB18" s="592" t="str">
        <f t="shared" si="1"/>
        <v/>
      </c>
      <c r="BC18" s="592" t="str">
        <f t="shared" si="2"/>
        <v/>
      </c>
      <c r="BD18" s="592" t="str">
        <f t="shared" si="3"/>
        <v>\</v>
      </c>
      <c r="BE18" s="592"/>
      <c r="BF18" s="592" t="str">
        <f t="shared" si="4"/>
        <v/>
      </c>
      <c r="BG18" s="592" t="str">
        <f t="shared" si="5"/>
        <v>\</v>
      </c>
      <c r="BH18" s="591"/>
      <c r="BI18" s="591"/>
      <c r="BJ18" s="591"/>
      <c r="BK18" s="591"/>
      <c r="BL18" s="592" t="str">
        <f t="shared" si="6"/>
        <v/>
      </c>
      <c r="BM18" s="588" t="str">
        <f t="shared" si="7"/>
        <v/>
      </c>
      <c r="BN18" s="588" t="str">
        <f t="shared" si="8"/>
        <v/>
      </c>
      <c r="BO18" s="588" t="str">
        <f t="shared" si="9"/>
        <v/>
      </c>
      <c r="BP18" s="591" t="str">
        <f t="shared" si="10"/>
        <v/>
      </c>
      <c r="BQ18" s="589" t="str">
        <f t="shared" si="11"/>
        <v/>
      </c>
      <c r="BR18" s="587"/>
      <c r="BS18" s="587"/>
      <c r="BT18" s="587"/>
      <c r="BU18" s="591"/>
      <c r="BV18" s="591"/>
      <c r="BW18" s="591"/>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90"/>
      <c r="DG18" s="590"/>
    </row>
    <row r="19" spans="2:111" ht="21.55" customHeight="1">
      <c r="B19" s="390" t="str">
        <f>IF(D19&amp;E19="","",COUNT(B$8:B18)+1)</f>
        <v/>
      </c>
      <c r="C19" s="20"/>
      <c r="D19" s="268"/>
      <c r="E19" s="268"/>
      <c r="F19" s="268"/>
      <c r="G19" s="269"/>
      <c r="H19" s="262"/>
      <c r="I19" s="21"/>
      <c r="J19" s="22"/>
      <c r="K19" s="23"/>
      <c r="L19" s="24"/>
      <c r="M19" s="24"/>
      <c r="N19" s="385"/>
      <c r="O19" s="21"/>
      <c r="P19" s="23" t="str">
        <f t="shared" si="0"/>
        <v/>
      </c>
      <c r="Q19" s="235"/>
      <c r="R19" s="410"/>
      <c r="S19" s="255"/>
      <c r="T19" s="160"/>
      <c r="U19" s="25"/>
      <c r="V19" s="219"/>
      <c r="W19" s="500"/>
      <c r="X19" s="506"/>
      <c r="Y19" s="396"/>
      <c r="Z19" s="332"/>
      <c r="AA19" s="224"/>
      <c r="AB19" s="316"/>
      <c r="AC19" s="367"/>
      <c r="AD19" s="225"/>
      <c r="AE19" s="334"/>
      <c r="AF19" s="335"/>
      <c r="AG19" s="336"/>
      <c r="AH19" s="368"/>
      <c r="AI19" s="338"/>
      <c r="AJ19" s="339"/>
      <c r="AK19" s="340"/>
      <c r="AL19" s="341"/>
      <c r="AM19" s="342"/>
      <c r="AN19" s="343"/>
      <c r="AO19" s="585"/>
      <c r="AX19" s="587"/>
      <c r="AY19" s="587"/>
      <c r="AZ19" s="587"/>
      <c r="BA19" s="588"/>
      <c r="BB19" s="592" t="str">
        <f t="shared" si="1"/>
        <v/>
      </c>
      <c r="BC19" s="592" t="str">
        <f t="shared" si="2"/>
        <v/>
      </c>
      <c r="BD19" s="592" t="str">
        <f t="shared" si="3"/>
        <v>\</v>
      </c>
      <c r="BE19" s="592"/>
      <c r="BF19" s="592" t="str">
        <f t="shared" si="4"/>
        <v/>
      </c>
      <c r="BG19" s="592" t="str">
        <f t="shared" si="5"/>
        <v>\</v>
      </c>
      <c r="BH19" s="591"/>
      <c r="BI19" s="591"/>
      <c r="BJ19" s="591"/>
      <c r="BK19" s="591"/>
      <c r="BL19" s="592" t="str">
        <f t="shared" si="6"/>
        <v/>
      </c>
      <c r="BM19" s="588" t="str">
        <f t="shared" si="7"/>
        <v/>
      </c>
      <c r="BN19" s="588" t="str">
        <f t="shared" si="8"/>
        <v/>
      </c>
      <c r="BO19" s="588" t="str">
        <f t="shared" si="9"/>
        <v/>
      </c>
      <c r="BP19" s="591" t="str">
        <f t="shared" si="10"/>
        <v/>
      </c>
      <c r="BQ19" s="589" t="str">
        <f t="shared" si="11"/>
        <v/>
      </c>
      <c r="BR19" s="587"/>
      <c r="BS19" s="587"/>
      <c r="BT19" s="587"/>
      <c r="BU19" s="591"/>
      <c r="BV19" s="591"/>
      <c r="BW19" s="591"/>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90"/>
      <c r="DG19" s="590"/>
    </row>
    <row r="20" spans="2:111" ht="21.55" customHeight="1">
      <c r="B20" s="390" t="str">
        <f>IF(D20&amp;E20="","",COUNT(B$8:B19)+1)</f>
        <v/>
      </c>
      <c r="C20" s="20"/>
      <c r="D20" s="268"/>
      <c r="E20" s="268"/>
      <c r="F20" s="268"/>
      <c r="G20" s="269"/>
      <c r="H20" s="262"/>
      <c r="I20" s="21"/>
      <c r="J20" s="22"/>
      <c r="K20" s="23"/>
      <c r="L20" s="24"/>
      <c r="M20" s="24"/>
      <c r="N20" s="385"/>
      <c r="O20" s="21"/>
      <c r="P20" s="23" t="str">
        <f t="shared" si="0"/>
        <v/>
      </c>
      <c r="Q20" s="235"/>
      <c r="R20" s="410"/>
      <c r="S20" s="255"/>
      <c r="T20" s="160"/>
      <c r="U20" s="25"/>
      <c r="V20" s="219"/>
      <c r="W20" s="500"/>
      <c r="X20" s="506"/>
      <c r="Y20" s="397"/>
      <c r="Z20" s="332"/>
      <c r="AA20" s="224"/>
      <c r="AB20" s="316"/>
      <c r="AC20" s="367"/>
      <c r="AD20" s="225"/>
      <c r="AE20" s="334"/>
      <c r="AF20" s="335"/>
      <c r="AG20" s="336"/>
      <c r="AH20" s="368"/>
      <c r="AI20" s="344"/>
      <c r="AJ20" s="339"/>
      <c r="AK20" s="340"/>
      <c r="AL20" s="341"/>
      <c r="AM20" s="342"/>
      <c r="AN20" s="343"/>
      <c r="AO20" s="585"/>
      <c r="AX20" s="587"/>
      <c r="AY20" s="587"/>
      <c r="AZ20" s="587"/>
      <c r="BA20" s="588"/>
      <c r="BB20" s="592" t="str">
        <f t="shared" si="1"/>
        <v/>
      </c>
      <c r="BC20" s="592" t="str">
        <f t="shared" si="2"/>
        <v/>
      </c>
      <c r="BD20" s="592" t="str">
        <f t="shared" si="3"/>
        <v>\</v>
      </c>
      <c r="BE20" s="592"/>
      <c r="BF20" s="592" t="str">
        <f t="shared" si="4"/>
        <v/>
      </c>
      <c r="BG20" s="592" t="str">
        <f t="shared" si="5"/>
        <v>\</v>
      </c>
      <c r="BH20" s="591"/>
      <c r="BI20" s="591"/>
      <c r="BJ20" s="591"/>
      <c r="BK20" s="591"/>
      <c r="BL20" s="592" t="str">
        <f t="shared" si="6"/>
        <v/>
      </c>
      <c r="BM20" s="588" t="str">
        <f t="shared" si="7"/>
        <v/>
      </c>
      <c r="BN20" s="588" t="str">
        <f t="shared" si="8"/>
        <v/>
      </c>
      <c r="BO20" s="588" t="str">
        <f t="shared" si="9"/>
        <v/>
      </c>
      <c r="BP20" s="591" t="str">
        <f t="shared" si="10"/>
        <v/>
      </c>
      <c r="BQ20" s="589" t="str">
        <f t="shared" si="11"/>
        <v/>
      </c>
      <c r="BR20" s="587"/>
      <c r="BS20" s="587"/>
      <c r="BT20" s="587"/>
      <c r="BU20" s="591"/>
      <c r="BV20" s="591"/>
      <c r="BW20" s="591"/>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90"/>
      <c r="DG20" s="590"/>
    </row>
    <row r="21" spans="2:111" ht="21.55" customHeight="1">
      <c r="B21" s="390" t="str">
        <f>IF(D21&amp;E21="","",COUNT(B$8:B20)+1)</f>
        <v/>
      </c>
      <c r="C21" s="20"/>
      <c r="D21" s="268"/>
      <c r="E21" s="268"/>
      <c r="F21" s="268"/>
      <c r="G21" s="269"/>
      <c r="H21" s="262"/>
      <c r="I21" s="21"/>
      <c r="J21" s="22"/>
      <c r="K21" s="23"/>
      <c r="L21" s="24"/>
      <c r="M21" s="24"/>
      <c r="N21" s="385"/>
      <c r="O21" s="21"/>
      <c r="P21" s="23" t="str">
        <f t="shared" si="0"/>
        <v/>
      </c>
      <c r="Q21" s="235"/>
      <c r="R21" s="410"/>
      <c r="S21" s="255"/>
      <c r="T21" s="160"/>
      <c r="U21" s="25"/>
      <c r="V21" s="219"/>
      <c r="W21" s="500"/>
      <c r="X21" s="506"/>
      <c r="Y21" s="397"/>
      <c r="Z21" s="332"/>
      <c r="AA21" s="224"/>
      <c r="AB21" s="316"/>
      <c r="AC21" s="367"/>
      <c r="AD21" s="225"/>
      <c r="AE21" s="334"/>
      <c r="AF21" s="335"/>
      <c r="AG21" s="336"/>
      <c r="AH21" s="368"/>
      <c r="AI21" s="344"/>
      <c r="AJ21" s="339"/>
      <c r="AK21" s="340"/>
      <c r="AL21" s="341"/>
      <c r="AM21" s="342"/>
      <c r="AN21" s="343"/>
      <c r="AO21" s="585"/>
      <c r="AX21" s="587"/>
      <c r="AY21" s="587"/>
      <c r="AZ21" s="587"/>
      <c r="BA21" s="588"/>
      <c r="BB21" s="592" t="str">
        <f t="shared" si="1"/>
        <v/>
      </c>
      <c r="BC21" s="592" t="str">
        <f t="shared" si="2"/>
        <v/>
      </c>
      <c r="BD21" s="592" t="str">
        <f t="shared" si="3"/>
        <v>\</v>
      </c>
      <c r="BE21" s="592"/>
      <c r="BF21" s="592" t="str">
        <f t="shared" si="4"/>
        <v/>
      </c>
      <c r="BG21" s="592" t="str">
        <f t="shared" si="5"/>
        <v>\</v>
      </c>
      <c r="BH21" s="591"/>
      <c r="BI21" s="591"/>
      <c r="BJ21" s="591"/>
      <c r="BK21" s="591"/>
      <c r="BL21" s="592" t="str">
        <f t="shared" si="6"/>
        <v/>
      </c>
      <c r="BM21" s="588" t="str">
        <f t="shared" si="7"/>
        <v/>
      </c>
      <c r="BN21" s="588" t="str">
        <f t="shared" si="8"/>
        <v/>
      </c>
      <c r="BO21" s="588" t="str">
        <f t="shared" si="9"/>
        <v/>
      </c>
      <c r="BP21" s="591" t="str">
        <f t="shared" si="10"/>
        <v/>
      </c>
      <c r="BQ21" s="589" t="str">
        <f t="shared" si="11"/>
        <v/>
      </c>
      <c r="BR21" s="587"/>
      <c r="BS21" s="587"/>
      <c r="BT21" s="587"/>
      <c r="BU21" s="591"/>
      <c r="BV21" s="591"/>
      <c r="BW21" s="591"/>
      <c r="BX21" s="587"/>
      <c r="BY21" s="587"/>
      <c r="BZ21" s="587"/>
      <c r="CA21" s="587"/>
      <c r="CB21" s="587"/>
      <c r="CC21" s="587"/>
      <c r="CD21" s="587"/>
      <c r="CE21" s="587"/>
      <c r="CF21" s="587"/>
      <c r="CG21" s="587"/>
      <c r="CH21" s="587"/>
      <c r="CI21" s="587"/>
      <c r="CJ21" s="587"/>
      <c r="CK21" s="587"/>
      <c r="CL21" s="587"/>
      <c r="CM21" s="587"/>
      <c r="CN21" s="587"/>
      <c r="CO21" s="587"/>
      <c r="CP21" s="587"/>
      <c r="CQ21" s="587"/>
      <c r="CR21" s="587"/>
      <c r="CS21" s="587"/>
      <c r="CT21" s="587"/>
      <c r="CU21" s="587"/>
      <c r="CV21" s="587"/>
      <c r="CW21" s="587"/>
      <c r="CX21" s="587"/>
      <c r="CY21" s="587"/>
      <c r="CZ21" s="587"/>
      <c r="DA21" s="587"/>
      <c r="DB21" s="587"/>
      <c r="DC21" s="587"/>
      <c r="DD21" s="587"/>
      <c r="DE21" s="587"/>
      <c r="DF21" s="590"/>
      <c r="DG21" s="590"/>
    </row>
    <row r="22" spans="2:111" ht="21.55" customHeight="1">
      <c r="B22" s="391" t="str">
        <f>IF(D22&amp;E22="","",COUNT(B$8:B21)+1)</f>
        <v/>
      </c>
      <c r="C22" s="26"/>
      <c r="D22" s="270"/>
      <c r="E22" s="270"/>
      <c r="F22" s="270"/>
      <c r="G22" s="271"/>
      <c r="H22" s="263"/>
      <c r="I22" s="27"/>
      <c r="J22" s="28"/>
      <c r="K22" s="29"/>
      <c r="L22" s="30"/>
      <c r="M22" s="30"/>
      <c r="N22" s="387"/>
      <c r="O22" s="27"/>
      <c r="P22" s="29" t="str">
        <f t="shared" si="0"/>
        <v/>
      </c>
      <c r="Q22" s="236"/>
      <c r="R22" s="411"/>
      <c r="S22" s="256"/>
      <c r="T22" s="162"/>
      <c r="U22" s="31"/>
      <c r="V22" s="220"/>
      <c r="W22" s="502"/>
      <c r="X22" s="507"/>
      <c r="Y22" s="398"/>
      <c r="Z22" s="345"/>
      <c r="AA22" s="226"/>
      <c r="AB22" s="317"/>
      <c r="AC22" s="369"/>
      <c r="AD22" s="227"/>
      <c r="AE22" s="347"/>
      <c r="AF22" s="348"/>
      <c r="AG22" s="349"/>
      <c r="AH22" s="370"/>
      <c r="AI22" s="351"/>
      <c r="AJ22" s="352"/>
      <c r="AK22" s="353"/>
      <c r="AL22" s="354"/>
      <c r="AM22" s="355"/>
      <c r="AN22" s="356"/>
      <c r="AO22" s="583"/>
      <c r="AX22" s="587"/>
      <c r="AY22" s="587"/>
      <c r="AZ22" s="587"/>
      <c r="BA22" s="588"/>
      <c r="BB22" s="592" t="str">
        <f t="shared" si="1"/>
        <v/>
      </c>
      <c r="BC22" s="592" t="str">
        <f t="shared" si="2"/>
        <v/>
      </c>
      <c r="BD22" s="592" t="str">
        <f t="shared" si="3"/>
        <v>\</v>
      </c>
      <c r="BE22" s="592"/>
      <c r="BF22" s="592" t="str">
        <f t="shared" si="4"/>
        <v/>
      </c>
      <c r="BG22" s="592" t="str">
        <f t="shared" si="5"/>
        <v>\</v>
      </c>
      <c r="BH22" s="591"/>
      <c r="BI22" s="591"/>
      <c r="BJ22" s="591"/>
      <c r="BK22" s="591"/>
      <c r="BL22" s="592" t="str">
        <f t="shared" si="6"/>
        <v/>
      </c>
      <c r="BM22" s="588" t="str">
        <f t="shared" si="7"/>
        <v/>
      </c>
      <c r="BN22" s="588" t="str">
        <f t="shared" si="8"/>
        <v/>
      </c>
      <c r="BO22" s="588" t="str">
        <f t="shared" si="9"/>
        <v/>
      </c>
      <c r="BP22" s="591" t="str">
        <f t="shared" si="10"/>
        <v/>
      </c>
      <c r="BQ22" s="589" t="str">
        <f t="shared" si="11"/>
        <v/>
      </c>
      <c r="BR22" s="587"/>
      <c r="BS22" s="587"/>
      <c r="BT22" s="587"/>
      <c r="BU22" s="591"/>
      <c r="BV22" s="591"/>
      <c r="BW22" s="591"/>
      <c r="BX22" s="587"/>
      <c r="BY22" s="587"/>
      <c r="BZ22" s="587"/>
      <c r="CA22" s="587"/>
      <c r="CB22" s="587"/>
      <c r="CC22" s="587"/>
      <c r="CD22" s="587"/>
      <c r="CE22" s="587"/>
      <c r="CF22" s="587"/>
      <c r="CG22" s="587"/>
      <c r="CH22" s="587"/>
      <c r="CI22" s="587"/>
      <c r="CJ22" s="587"/>
      <c r="CK22" s="587"/>
      <c r="CL22" s="587"/>
      <c r="CM22" s="587"/>
      <c r="CN22" s="587"/>
      <c r="CO22" s="587"/>
      <c r="CP22" s="587"/>
      <c r="CQ22" s="587"/>
      <c r="CR22" s="587"/>
      <c r="CS22" s="587"/>
      <c r="CT22" s="587"/>
      <c r="CU22" s="587"/>
      <c r="CV22" s="587"/>
      <c r="CW22" s="587"/>
      <c r="CX22" s="587"/>
      <c r="CY22" s="587"/>
      <c r="CZ22" s="587"/>
      <c r="DA22" s="587"/>
      <c r="DB22" s="587"/>
      <c r="DC22" s="587"/>
      <c r="DD22" s="587"/>
      <c r="DE22" s="587"/>
      <c r="DF22" s="590"/>
      <c r="DG22" s="590"/>
    </row>
    <row r="23" spans="2:111" ht="21.55" customHeight="1">
      <c r="B23" s="392" t="str">
        <f>IF(D23&amp;E23="","",COUNT(B$8:B22)+1)</f>
        <v/>
      </c>
      <c r="C23" s="32"/>
      <c r="D23" s="272"/>
      <c r="E23" s="272"/>
      <c r="F23" s="272"/>
      <c r="G23" s="273"/>
      <c r="H23" s="264"/>
      <c r="I23" s="33"/>
      <c r="J23" s="34"/>
      <c r="K23" s="35"/>
      <c r="L23" s="35"/>
      <c r="M23" s="35"/>
      <c r="N23" s="388"/>
      <c r="O23" s="33"/>
      <c r="P23" s="35" t="str">
        <f t="shared" si="0"/>
        <v/>
      </c>
      <c r="Q23" s="237"/>
      <c r="R23" s="412"/>
      <c r="S23" s="254"/>
      <c r="T23" s="163"/>
      <c r="U23" s="36"/>
      <c r="V23" s="221"/>
      <c r="W23" s="504"/>
      <c r="X23" s="505"/>
      <c r="Y23" s="399"/>
      <c r="Z23" s="357"/>
      <c r="AA23" s="228"/>
      <c r="AB23" s="318"/>
      <c r="AC23" s="358"/>
      <c r="AD23" s="229"/>
      <c r="AE23" s="359"/>
      <c r="AF23" s="360"/>
      <c r="AG23" s="361"/>
      <c r="AH23" s="371"/>
      <c r="AI23" s="326"/>
      <c r="AJ23" s="363"/>
      <c r="AK23" s="364"/>
      <c r="AL23" s="365"/>
      <c r="AM23" s="192"/>
      <c r="AN23" s="366"/>
      <c r="AO23" s="586"/>
      <c r="AX23" s="587"/>
      <c r="AY23" s="587"/>
      <c r="AZ23" s="587"/>
      <c r="BA23" s="588"/>
      <c r="BB23" s="592" t="str">
        <f t="shared" si="1"/>
        <v/>
      </c>
      <c r="BC23" s="592" t="str">
        <f t="shared" si="2"/>
        <v/>
      </c>
      <c r="BD23" s="592" t="str">
        <f t="shared" si="3"/>
        <v>\</v>
      </c>
      <c r="BE23" s="592"/>
      <c r="BF23" s="592" t="str">
        <f t="shared" si="4"/>
        <v/>
      </c>
      <c r="BG23" s="592" t="str">
        <f t="shared" si="5"/>
        <v>\</v>
      </c>
      <c r="BH23" s="591"/>
      <c r="BI23" s="591"/>
      <c r="BJ23" s="591"/>
      <c r="BK23" s="591"/>
      <c r="BL23" s="592" t="str">
        <f t="shared" si="6"/>
        <v/>
      </c>
      <c r="BM23" s="588" t="str">
        <f t="shared" si="7"/>
        <v/>
      </c>
      <c r="BN23" s="588" t="str">
        <f t="shared" si="8"/>
        <v/>
      </c>
      <c r="BO23" s="588" t="str">
        <f t="shared" si="9"/>
        <v/>
      </c>
      <c r="BP23" s="591" t="str">
        <f t="shared" si="10"/>
        <v/>
      </c>
      <c r="BQ23" s="589" t="str">
        <f t="shared" si="11"/>
        <v/>
      </c>
      <c r="BR23" s="587"/>
      <c r="BS23" s="587"/>
      <c r="BT23" s="587"/>
      <c r="BU23" s="591"/>
      <c r="BV23" s="591"/>
      <c r="BW23" s="591"/>
      <c r="BX23" s="587"/>
      <c r="BY23" s="587"/>
      <c r="BZ23" s="587"/>
      <c r="CA23" s="587"/>
      <c r="CB23" s="587"/>
      <c r="CC23" s="587"/>
      <c r="CD23" s="587"/>
      <c r="CE23" s="587"/>
      <c r="CF23" s="587"/>
      <c r="CG23" s="587"/>
      <c r="CH23" s="587"/>
      <c r="CI23" s="587"/>
      <c r="CJ23" s="587"/>
      <c r="CK23" s="587"/>
      <c r="CL23" s="587"/>
      <c r="CM23" s="587"/>
      <c r="CN23" s="587"/>
      <c r="CO23" s="587"/>
      <c r="CP23" s="587"/>
      <c r="CQ23" s="587"/>
      <c r="CR23" s="587"/>
      <c r="CS23" s="587"/>
      <c r="CT23" s="587"/>
      <c r="CU23" s="587"/>
      <c r="CV23" s="587"/>
      <c r="CW23" s="587"/>
      <c r="CX23" s="587"/>
      <c r="CY23" s="587"/>
      <c r="CZ23" s="587"/>
      <c r="DA23" s="587"/>
      <c r="DB23" s="587"/>
      <c r="DC23" s="587"/>
      <c r="DD23" s="587"/>
      <c r="DE23" s="587"/>
      <c r="DF23" s="590"/>
      <c r="DG23" s="590"/>
    </row>
    <row r="24" spans="2:111" ht="21.55" customHeight="1">
      <c r="B24" s="390" t="str">
        <f>IF(D24&amp;E24="","",COUNT(B$8:B23)+1)</f>
        <v/>
      </c>
      <c r="C24" s="20"/>
      <c r="D24" s="268"/>
      <c r="E24" s="268"/>
      <c r="F24" s="268"/>
      <c r="G24" s="269"/>
      <c r="H24" s="262"/>
      <c r="I24" s="21"/>
      <c r="J24" s="22"/>
      <c r="K24" s="23"/>
      <c r="L24" s="24"/>
      <c r="M24" s="24"/>
      <c r="N24" s="385"/>
      <c r="O24" s="21"/>
      <c r="P24" s="23" t="str">
        <f t="shared" si="0"/>
        <v/>
      </c>
      <c r="Q24" s="235"/>
      <c r="R24" s="410"/>
      <c r="S24" s="255"/>
      <c r="T24" s="160"/>
      <c r="U24" s="25"/>
      <c r="V24" s="219"/>
      <c r="W24" s="500"/>
      <c r="X24" s="506"/>
      <c r="Y24" s="396"/>
      <c r="Z24" s="332"/>
      <c r="AA24" s="224"/>
      <c r="AB24" s="316"/>
      <c r="AC24" s="367"/>
      <c r="AD24" s="225"/>
      <c r="AE24" s="334"/>
      <c r="AF24" s="335"/>
      <c r="AG24" s="336"/>
      <c r="AH24" s="368"/>
      <c r="AI24" s="338"/>
      <c r="AJ24" s="339"/>
      <c r="AK24" s="340"/>
      <c r="AL24" s="341"/>
      <c r="AM24" s="342"/>
      <c r="AN24" s="343"/>
      <c r="AO24" s="585"/>
      <c r="AX24" s="587"/>
      <c r="AY24" s="587"/>
      <c r="AZ24" s="587"/>
      <c r="BA24" s="588"/>
      <c r="BB24" s="592" t="str">
        <f t="shared" si="1"/>
        <v/>
      </c>
      <c r="BC24" s="592" t="str">
        <f t="shared" si="2"/>
        <v/>
      </c>
      <c r="BD24" s="592" t="str">
        <f t="shared" si="3"/>
        <v>\</v>
      </c>
      <c r="BE24" s="592"/>
      <c r="BF24" s="592" t="str">
        <f t="shared" si="4"/>
        <v/>
      </c>
      <c r="BG24" s="592" t="str">
        <f t="shared" si="5"/>
        <v>\</v>
      </c>
      <c r="BH24" s="591"/>
      <c r="BI24" s="591"/>
      <c r="BJ24" s="591"/>
      <c r="BK24" s="591"/>
      <c r="BL24" s="592" t="str">
        <f t="shared" si="6"/>
        <v/>
      </c>
      <c r="BM24" s="588" t="str">
        <f t="shared" si="7"/>
        <v/>
      </c>
      <c r="BN24" s="588" t="str">
        <f t="shared" si="8"/>
        <v/>
      </c>
      <c r="BO24" s="588" t="str">
        <f t="shared" si="9"/>
        <v/>
      </c>
      <c r="BP24" s="591" t="str">
        <f t="shared" si="10"/>
        <v/>
      </c>
      <c r="BQ24" s="589" t="str">
        <f t="shared" si="11"/>
        <v/>
      </c>
      <c r="BR24" s="587"/>
      <c r="BS24" s="587"/>
      <c r="BT24" s="587"/>
      <c r="BU24" s="591"/>
      <c r="BV24" s="591"/>
      <c r="BW24" s="591"/>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90"/>
      <c r="DG24" s="590"/>
    </row>
    <row r="25" spans="2:111" ht="21.55" customHeight="1">
      <c r="B25" s="390" t="str">
        <f>IF(D25&amp;E25="","",COUNT(B$8:B24)+1)</f>
        <v/>
      </c>
      <c r="C25" s="20"/>
      <c r="D25" s="268"/>
      <c r="E25" s="268"/>
      <c r="F25" s="268"/>
      <c r="G25" s="269"/>
      <c r="H25" s="262"/>
      <c r="I25" s="21"/>
      <c r="J25" s="22"/>
      <c r="K25" s="23"/>
      <c r="L25" s="24"/>
      <c r="M25" s="24"/>
      <c r="N25" s="385"/>
      <c r="O25" s="21"/>
      <c r="P25" s="23" t="str">
        <f t="shared" si="0"/>
        <v/>
      </c>
      <c r="Q25" s="235"/>
      <c r="R25" s="410"/>
      <c r="S25" s="255"/>
      <c r="T25" s="160"/>
      <c r="U25" s="25"/>
      <c r="V25" s="219"/>
      <c r="W25" s="500"/>
      <c r="X25" s="506"/>
      <c r="Y25" s="397"/>
      <c r="Z25" s="332"/>
      <c r="AA25" s="224"/>
      <c r="AB25" s="316"/>
      <c r="AC25" s="367"/>
      <c r="AD25" s="225"/>
      <c r="AE25" s="334"/>
      <c r="AF25" s="335"/>
      <c r="AG25" s="336"/>
      <c r="AH25" s="368"/>
      <c r="AI25" s="344"/>
      <c r="AJ25" s="339"/>
      <c r="AK25" s="340"/>
      <c r="AL25" s="341"/>
      <c r="AM25" s="342"/>
      <c r="AN25" s="343"/>
      <c r="AO25" s="585"/>
      <c r="AX25" s="587"/>
      <c r="AY25" s="587"/>
      <c r="AZ25" s="587"/>
      <c r="BA25" s="588"/>
      <c r="BB25" s="592" t="str">
        <f t="shared" si="1"/>
        <v/>
      </c>
      <c r="BC25" s="592" t="str">
        <f t="shared" si="2"/>
        <v/>
      </c>
      <c r="BD25" s="592" t="str">
        <f t="shared" si="3"/>
        <v>\</v>
      </c>
      <c r="BE25" s="592"/>
      <c r="BF25" s="592" t="str">
        <f t="shared" si="4"/>
        <v/>
      </c>
      <c r="BG25" s="592" t="str">
        <f t="shared" si="5"/>
        <v>\</v>
      </c>
      <c r="BH25" s="591"/>
      <c r="BI25" s="591"/>
      <c r="BJ25" s="591"/>
      <c r="BK25" s="591"/>
      <c r="BL25" s="592" t="str">
        <f t="shared" si="6"/>
        <v/>
      </c>
      <c r="BM25" s="588" t="str">
        <f t="shared" si="7"/>
        <v/>
      </c>
      <c r="BN25" s="588" t="str">
        <f t="shared" si="8"/>
        <v/>
      </c>
      <c r="BO25" s="588" t="str">
        <f t="shared" si="9"/>
        <v/>
      </c>
      <c r="BP25" s="591" t="str">
        <f t="shared" si="10"/>
        <v/>
      </c>
      <c r="BQ25" s="589" t="str">
        <f t="shared" si="11"/>
        <v/>
      </c>
      <c r="BR25" s="587"/>
      <c r="BS25" s="587"/>
      <c r="BT25" s="587"/>
      <c r="BU25" s="591"/>
      <c r="BV25" s="591"/>
      <c r="BW25" s="591"/>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90"/>
      <c r="DG25" s="590"/>
    </row>
    <row r="26" spans="2:111" ht="21.55" customHeight="1">
      <c r="B26" s="390" t="str">
        <f>IF(D26&amp;E26="","",COUNT(B$8:B25)+1)</f>
        <v/>
      </c>
      <c r="C26" s="20"/>
      <c r="D26" s="268"/>
      <c r="E26" s="268"/>
      <c r="F26" s="268"/>
      <c r="G26" s="269"/>
      <c r="H26" s="262"/>
      <c r="I26" s="21"/>
      <c r="J26" s="22"/>
      <c r="K26" s="23"/>
      <c r="L26" s="24"/>
      <c r="M26" s="24"/>
      <c r="N26" s="385"/>
      <c r="O26" s="21"/>
      <c r="P26" s="23" t="str">
        <f t="shared" si="0"/>
        <v/>
      </c>
      <c r="Q26" s="235"/>
      <c r="R26" s="410"/>
      <c r="S26" s="255"/>
      <c r="T26" s="160"/>
      <c r="U26" s="25"/>
      <c r="V26" s="219"/>
      <c r="W26" s="500"/>
      <c r="X26" s="506"/>
      <c r="Y26" s="397"/>
      <c r="Z26" s="332"/>
      <c r="AA26" s="224"/>
      <c r="AB26" s="316"/>
      <c r="AC26" s="367"/>
      <c r="AD26" s="225"/>
      <c r="AE26" s="334"/>
      <c r="AF26" s="335"/>
      <c r="AG26" s="336"/>
      <c r="AH26" s="368"/>
      <c r="AI26" s="344"/>
      <c r="AJ26" s="339"/>
      <c r="AK26" s="340"/>
      <c r="AL26" s="341"/>
      <c r="AM26" s="342"/>
      <c r="AN26" s="343"/>
      <c r="AO26" s="585"/>
      <c r="AX26" s="587"/>
      <c r="AY26" s="587"/>
      <c r="AZ26" s="587"/>
      <c r="BA26" s="588"/>
      <c r="BB26" s="592" t="str">
        <f t="shared" si="1"/>
        <v/>
      </c>
      <c r="BC26" s="592" t="str">
        <f t="shared" si="2"/>
        <v/>
      </c>
      <c r="BD26" s="592" t="str">
        <f t="shared" si="3"/>
        <v>\</v>
      </c>
      <c r="BE26" s="592"/>
      <c r="BF26" s="592" t="str">
        <f t="shared" si="4"/>
        <v/>
      </c>
      <c r="BG26" s="592" t="str">
        <f t="shared" si="5"/>
        <v>\</v>
      </c>
      <c r="BH26" s="591"/>
      <c r="BI26" s="591"/>
      <c r="BJ26" s="591"/>
      <c r="BK26" s="591"/>
      <c r="BL26" s="592" t="str">
        <f t="shared" si="6"/>
        <v/>
      </c>
      <c r="BM26" s="588" t="str">
        <f t="shared" si="7"/>
        <v/>
      </c>
      <c r="BN26" s="588" t="str">
        <f t="shared" si="8"/>
        <v/>
      </c>
      <c r="BO26" s="588" t="str">
        <f t="shared" si="9"/>
        <v/>
      </c>
      <c r="BP26" s="591" t="str">
        <f t="shared" si="10"/>
        <v/>
      </c>
      <c r="BQ26" s="589" t="str">
        <f t="shared" si="11"/>
        <v/>
      </c>
      <c r="BR26" s="587"/>
      <c r="BS26" s="587"/>
      <c r="BT26" s="587"/>
      <c r="BU26" s="591"/>
      <c r="BV26" s="591"/>
      <c r="BW26" s="591"/>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90"/>
      <c r="DG26" s="590"/>
    </row>
    <row r="27" spans="2:111" ht="21.55" customHeight="1">
      <c r="B27" s="391" t="str">
        <f>IF(D27&amp;E27="","",COUNT(B$8:B26)+1)</f>
        <v/>
      </c>
      <c r="C27" s="26"/>
      <c r="D27" s="270"/>
      <c r="E27" s="270"/>
      <c r="F27" s="270"/>
      <c r="G27" s="271"/>
      <c r="H27" s="263"/>
      <c r="I27" s="27"/>
      <c r="J27" s="28"/>
      <c r="K27" s="29"/>
      <c r="L27" s="30"/>
      <c r="M27" s="30"/>
      <c r="N27" s="387"/>
      <c r="O27" s="27"/>
      <c r="P27" s="29" t="str">
        <f t="shared" si="0"/>
        <v/>
      </c>
      <c r="Q27" s="236"/>
      <c r="R27" s="411"/>
      <c r="S27" s="256"/>
      <c r="T27" s="162"/>
      <c r="U27" s="31"/>
      <c r="V27" s="220"/>
      <c r="W27" s="502"/>
      <c r="X27" s="507"/>
      <c r="Y27" s="398"/>
      <c r="Z27" s="345"/>
      <c r="AA27" s="226"/>
      <c r="AB27" s="317"/>
      <c r="AC27" s="369"/>
      <c r="AD27" s="227"/>
      <c r="AE27" s="347"/>
      <c r="AF27" s="348"/>
      <c r="AG27" s="349"/>
      <c r="AH27" s="370"/>
      <c r="AI27" s="351"/>
      <c r="AJ27" s="352"/>
      <c r="AK27" s="353"/>
      <c r="AL27" s="354"/>
      <c r="AM27" s="355"/>
      <c r="AN27" s="356"/>
      <c r="AO27" s="583"/>
      <c r="AX27" s="587"/>
      <c r="AY27" s="587"/>
      <c r="AZ27" s="587"/>
      <c r="BA27" s="588"/>
      <c r="BB27" s="592" t="str">
        <f t="shared" si="1"/>
        <v/>
      </c>
      <c r="BC27" s="592" t="str">
        <f t="shared" si="2"/>
        <v/>
      </c>
      <c r="BD27" s="592" t="str">
        <f t="shared" si="3"/>
        <v>\</v>
      </c>
      <c r="BE27" s="592"/>
      <c r="BF27" s="592" t="str">
        <f t="shared" si="4"/>
        <v/>
      </c>
      <c r="BG27" s="592" t="str">
        <f t="shared" si="5"/>
        <v>\</v>
      </c>
      <c r="BH27" s="591"/>
      <c r="BI27" s="591"/>
      <c r="BJ27" s="591"/>
      <c r="BK27" s="591"/>
      <c r="BL27" s="592" t="str">
        <f t="shared" si="6"/>
        <v/>
      </c>
      <c r="BM27" s="588" t="str">
        <f t="shared" si="7"/>
        <v/>
      </c>
      <c r="BN27" s="588" t="str">
        <f t="shared" si="8"/>
        <v/>
      </c>
      <c r="BO27" s="588" t="str">
        <f t="shared" si="9"/>
        <v/>
      </c>
      <c r="BP27" s="591" t="str">
        <f t="shared" si="10"/>
        <v/>
      </c>
      <c r="BQ27" s="589" t="str">
        <f t="shared" si="11"/>
        <v/>
      </c>
      <c r="BR27" s="587"/>
      <c r="BS27" s="587"/>
      <c r="BT27" s="587"/>
      <c r="BU27" s="591"/>
      <c r="BV27" s="591"/>
      <c r="BW27" s="591"/>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90"/>
      <c r="DG27" s="590"/>
    </row>
    <row r="28" spans="2:111" ht="21.55" customHeight="1">
      <c r="B28" s="392" t="str">
        <f>IF(D28&amp;E28="","",COUNT(B$8:B27)+1)</f>
        <v/>
      </c>
      <c r="C28" s="32"/>
      <c r="D28" s="272"/>
      <c r="E28" s="272"/>
      <c r="F28" s="272"/>
      <c r="G28" s="273"/>
      <c r="H28" s="264"/>
      <c r="I28" s="33"/>
      <c r="J28" s="34"/>
      <c r="K28" s="35"/>
      <c r="L28" s="35"/>
      <c r="M28" s="35"/>
      <c r="N28" s="388"/>
      <c r="O28" s="33"/>
      <c r="P28" s="35" t="str">
        <f t="shared" si="0"/>
        <v/>
      </c>
      <c r="Q28" s="237"/>
      <c r="R28" s="412"/>
      <c r="S28" s="254"/>
      <c r="T28" s="163"/>
      <c r="U28" s="36"/>
      <c r="V28" s="221"/>
      <c r="W28" s="504"/>
      <c r="X28" s="505"/>
      <c r="Y28" s="399"/>
      <c r="Z28" s="357"/>
      <c r="AA28" s="228"/>
      <c r="AB28" s="318"/>
      <c r="AC28" s="358"/>
      <c r="AD28" s="229"/>
      <c r="AE28" s="359"/>
      <c r="AF28" s="360"/>
      <c r="AG28" s="361"/>
      <c r="AH28" s="371"/>
      <c r="AI28" s="326"/>
      <c r="AJ28" s="363"/>
      <c r="AK28" s="364"/>
      <c r="AL28" s="365"/>
      <c r="AM28" s="192"/>
      <c r="AN28" s="366"/>
      <c r="AO28" s="586"/>
      <c r="AX28" s="587"/>
      <c r="AY28" s="587"/>
      <c r="AZ28" s="587"/>
      <c r="BA28" s="588"/>
      <c r="BB28" s="592" t="str">
        <f t="shared" si="1"/>
        <v/>
      </c>
      <c r="BC28" s="592" t="str">
        <f t="shared" si="2"/>
        <v/>
      </c>
      <c r="BD28" s="592" t="str">
        <f t="shared" si="3"/>
        <v>\</v>
      </c>
      <c r="BE28" s="592"/>
      <c r="BF28" s="592" t="str">
        <f t="shared" si="4"/>
        <v/>
      </c>
      <c r="BG28" s="592" t="str">
        <f t="shared" si="5"/>
        <v>\</v>
      </c>
      <c r="BH28" s="591"/>
      <c r="BI28" s="591"/>
      <c r="BJ28" s="591"/>
      <c r="BK28" s="591"/>
      <c r="BL28" s="592" t="str">
        <f t="shared" si="6"/>
        <v/>
      </c>
      <c r="BM28" s="588" t="str">
        <f t="shared" si="7"/>
        <v/>
      </c>
      <c r="BN28" s="588" t="str">
        <f t="shared" si="8"/>
        <v/>
      </c>
      <c r="BO28" s="588" t="str">
        <f t="shared" si="9"/>
        <v/>
      </c>
      <c r="BP28" s="591" t="str">
        <f t="shared" si="10"/>
        <v/>
      </c>
      <c r="BQ28" s="589" t="str">
        <f t="shared" si="11"/>
        <v/>
      </c>
      <c r="BR28" s="587"/>
      <c r="BS28" s="587"/>
      <c r="BT28" s="587"/>
      <c r="BU28" s="591"/>
      <c r="BV28" s="591"/>
      <c r="BW28" s="591"/>
      <c r="BX28" s="587"/>
      <c r="BY28" s="587"/>
      <c r="BZ28" s="587"/>
      <c r="CA28" s="587"/>
      <c r="CB28" s="587"/>
      <c r="CC28" s="587"/>
      <c r="CD28" s="587"/>
      <c r="CE28" s="587"/>
      <c r="CF28" s="587"/>
      <c r="CG28" s="587"/>
      <c r="CH28" s="587"/>
      <c r="CI28" s="587"/>
      <c r="CJ28" s="587"/>
      <c r="CK28" s="587"/>
      <c r="CL28" s="587"/>
      <c r="CM28" s="587"/>
      <c r="CN28" s="587"/>
      <c r="CO28" s="587"/>
      <c r="CP28" s="587"/>
      <c r="CQ28" s="587"/>
      <c r="CR28" s="587"/>
      <c r="CS28" s="587"/>
      <c r="CT28" s="587"/>
      <c r="CU28" s="587"/>
      <c r="CV28" s="587"/>
      <c r="CW28" s="587"/>
      <c r="CX28" s="587"/>
      <c r="CY28" s="587"/>
      <c r="CZ28" s="587"/>
      <c r="DA28" s="587"/>
      <c r="DB28" s="587"/>
      <c r="DC28" s="587"/>
      <c r="DD28" s="587"/>
      <c r="DE28" s="587"/>
      <c r="DF28" s="590"/>
      <c r="DG28" s="590"/>
    </row>
    <row r="29" spans="2:111" ht="21.55" customHeight="1">
      <c r="B29" s="390" t="str">
        <f>IF(D29&amp;E29="","",COUNT(B$8:B28)+1)</f>
        <v/>
      </c>
      <c r="C29" s="20"/>
      <c r="D29" s="268"/>
      <c r="E29" s="268"/>
      <c r="F29" s="268"/>
      <c r="G29" s="269"/>
      <c r="H29" s="262"/>
      <c r="I29" s="21"/>
      <c r="J29" s="22"/>
      <c r="K29" s="23"/>
      <c r="L29" s="24"/>
      <c r="M29" s="24"/>
      <c r="N29" s="385"/>
      <c r="O29" s="21"/>
      <c r="P29" s="23" t="str">
        <f t="shared" si="0"/>
        <v/>
      </c>
      <c r="Q29" s="235"/>
      <c r="R29" s="410"/>
      <c r="S29" s="255"/>
      <c r="T29" s="160"/>
      <c r="U29" s="25"/>
      <c r="V29" s="219"/>
      <c r="W29" s="500"/>
      <c r="X29" s="506"/>
      <c r="Y29" s="396"/>
      <c r="Z29" s="332"/>
      <c r="AA29" s="224"/>
      <c r="AB29" s="316"/>
      <c r="AC29" s="367"/>
      <c r="AD29" s="225"/>
      <c r="AE29" s="334"/>
      <c r="AF29" s="335"/>
      <c r="AG29" s="336"/>
      <c r="AH29" s="368"/>
      <c r="AI29" s="338"/>
      <c r="AJ29" s="339"/>
      <c r="AK29" s="340"/>
      <c r="AL29" s="341"/>
      <c r="AM29" s="342"/>
      <c r="AN29" s="343"/>
      <c r="AO29" s="585"/>
      <c r="AX29" s="587"/>
      <c r="AY29" s="587"/>
      <c r="AZ29" s="587"/>
      <c r="BA29" s="588"/>
      <c r="BB29" s="592" t="str">
        <f t="shared" si="1"/>
        <v/>
      </c>
      <c r="BC29" s="592" t="str">
        <f t="shared" si="2"/>
        <v/>
      </c>
      <c r="BD29" s="592" t="str">
        <f t="shared" si="3"/>
        <v>\</v>
      </c>
      <c r="BE29" s="592"/>
      <c r="BF29" s="592" t="str">
        <f t="shared" si="4"/>
        <v/>
      </c>
      <c r="BG29" s="592" t="str">
        <f t="shared" si="5"/>
        <v>\</v>
      </c>
      <c r="BH29" s="591"/>
      <c r="BI29" s="591"/>
      <c r="BJ29" s="591"/>
      <c r="BK29" s="591"/>
      <c r="BL29" s="592" t="str">
        <f t="shared" si="6"/>
        <v/>
      </c>
      <c r="BM29" s="588" t="str">
        <f t="shared" si="7"/>
        <v/>
      </c>
      <c r="BN29" s="588" t="str">
        <f t="shared" si="8"/>
        <v/>
      </c>
      <c r="BO29" s="588" t="str">
        <f t="shared" si="9"/>
        <v/>
      </c>
      <c r="BP29" s="591" t="str">
        <f t="shared" si="10"/>
        <v/>
      </c>
      <c r="BQ29" s="589" t="str">
        <f t="shared" si="11"/>
        <v/>
      </c>
      <c r="BR29" s="587"/>
      <c r="BS29" s="587"/>
      <c r="BT29" s="587"/>
      <c r="BU29" s="591"/>
      <c r="BV29" s="591"/>
      <c r="BW29" s="591"/>
      <c r="BX29" s="587"/>
      <c r="BY29" s="587"/>
      <c r="BZ29" s="587"/>
      <c r="CA29" s="587"/>
      <c r="CB29" s="587"/>
      <c r="CC29" s="587"/>
      <c r="CD29" s="587"/>
      <c r="CE29" s="587"/>
      <c r="CF29" s="587"/>
      <c r="CG29" s="587"/>
      <c r="CH29" s="587"/>
      <c r="CI29" s="587"/>
      <c r="CJ29" s="587"/>
      <c r="CK29" s="587"/>
      <c r="CL29" s="587"/>
      <c r="CM29" s="587"/>
      <c r="CN29" s="587"/>
      <c r="CO29" s="587"/>
      <c r="CP29" s="587"/>
      <c r="CQ29" s="587"/>
      <c r="CR29" s="587"/>
      <c r="CS29" s="587"/>
      <c r="CT29" s="587"/>
      <c r="CU29" s="587"/>
      <c r="CV29" s="587"/>
      <c r="CW29" s="587"/>
      <c r="CX29" s="587"/>
      <c r="CY29" s="587"/>
      <c r="CZ29" s="587"/>
      <c r="DA29" s="587"/>
      <c r="DB29" s="587"/>
      <c r="DC29" s="587"/>
      <c r="DD29" s="587"/>
      <c r="DE29" s="587"/>
      <c r="DF29" s="590"/>
      <c r="DG29" s="590"/>
    </row>
    <row r="30" spans="2:111" ht="21.55" customHeight="1">
      <c r="B30" s="390" t="str">
        <f>IF(D30&amp;E30="","",COUNT(B$8:B29)+1)</f>
        <v/>
      </c>
      <c r="C30" s="20"/>
      <c r="D30" s="268"/>
      <c r="E30" s="268"/>
      <c r="F30" s="268"/>
      <c r="G30" s="269"/>
      <c r="H30" s="262"/>
      <c r="I30" s="21"/>
      <c r="J30" s="22"/>
      <c r="K30" s="23"/>
      <c r="L30" s="24"/>
      <c r="M30" s="24"/>
      <c r="N30" s="385"/>
      <c r="O30" s="21"/>
      <c r="P30" s="23" t="str">
        <f t="shared" si="0"/>
        <v/>
      </c>
      <c r="Q30" s="235"/>
      <c r="R30" s="410"/>
      <c r="S30" s="255"/>
      <c r="T30" s="160"/>
      <c r="U30" s="25"/>
      <c r="V30" s="219"/>
      <c r="W30" s="500"/>
      <c r="X30" s="506"/>
      <c r="Y30" s="397"/>
      <c r="Z30" s="332"/>
      <c r="AA30" s="224"/>
      <c r="AB30" s="316"/>
      <c r="AC30" s="367"/>
      <c r="AD30" s="225"/>
      <c r="AE30" s="334"/>
      <c r="AF30" s="335"/>
      <c r="AG30" s="336"/>
      <c r="AH30" s="368"/>
      <c r="AI30" s="344"/>
      <c r="AJ30" s="339"/>
      <c r="AK30" s="340"/>
      <c r="AL30" s="341"/>
      <c r="AM30" s="342"/>
      <c r="AN30" s="343"/>
      <c r="AO30" s="585"/>
      <c r="AX30" s="587"/>
      <c r="AY30" s="587"/>
      <c r="AZ30" s="587"/>
      <c r="BA30" s="588"/>
      <c r="BB30" s="592" t="str">
        <f t="shared" si="1"/>
        <v/>
      </c>
      <c r="BC30" s="592" t="str">
        <f t="shared" si="2"/>
        <v/>
      </c>
      <c r="BD30" s="592" t="str">
        <f t="shared" si="3"/>
        <v>\</v>
      </c>
      <c r="BE30" s="592"/>
      <c r="BF30" s="592" t="str">
        <f t="shared" si="4"/>
        <v/>
      </c>
      <c r="BG30" s="592" t="str">
        <f t="shared" si="5"/>
        <v>\</v>
      </c>
      <c r="BH30" s="591"/>
      <c r="BI30" s="591"/>
      <c r="BJ30" s="591"/>
      <c r="BK30" s="591"/>
      <c r="BL30" s="592" t="str">
        <f t="shared" si="6"/>
        <v/>
      </c>
      <c r="BM30" s="588" t="str">
        <f t="shared" si="7"/>
        <v/>
      </c>
      <c r="BN30" s="588" t="str">
        <f t="shared" si="8"/>
        <v/>
      </c>
      <c r="BO30" s="588" t="str">
        <f t="shared" si="9"/>
        <v/>
      </c>
      <c r="BP30" s="591" t="str">
        <f t="shared" si="10"/>
        <v/>
      </c>
      <c r="BQ30" s="589" t="str">
        <f t="shared" si="11"/>
        <v/>
      </c>
      <c r="BR30" s="587"/>
      <c r="BS30" s="587"/>
      <c r="BT30" s="587"/>
      <c r="BU30" s="591"/>
      <c r="BV30" s="591"/>
      <c r="BW30" s="591"/>
      <c r="BX30" s="587"/>
      <c r="BY30" s="587"/>
      <c r="BZ30" s="587"/>
      <c r="CA30" s="587"/>
      <c r="CB30" s="587"/>
      <c r="CC30" s="587"/>
      <c r="CD30" s="587"/>
      <c r="CE30" s="587"/>
      <c r="CF30" s="587"/>
      <c r="CG30" s="587"/>
      <c r="CH30" s="587"/>
      <c r="CI30" s="587"/>
      <c r="CJ30" s="587"/>
      <c r="CK30" s="587"/>
      <c r="CL30" s="587"/>
      <c r="CM30" s="587"/>
      <c r="CN30" s="587"/>
      <c r="CO30" s="587"/>
      <c r="CP30" s="587"/>
      <c r="CQ30" s="587"/>
      <c r="CR30" s="587"/>
      <c r="CS30" s="587"/>
      <c r="CT30" s="587"/>
      <c r="CU30" s="587"/>
      <c r="CV30" s="587"/>
      <c r="CW30" s="587"/>
      <c r="CX30" s="587"/>
      <c r="CY30" s="587"/>
      <c r="CZ30" s="587"/>
      <c r="DA30" s="587"/>
      <c r="DB30" s="587"/>
      <c r="DC30" s="587"/>
      <c r="DD30" s="587"/>
      <c r="DE30" s="587"/>
      <c r="DF30" s="590"/>
      <c r="DG30" s="590"/>
    </row>
    <row r="31" spans="2:111" ht="21.55" customHeight="1">
      <c r="B31" s="390" t="str">
        <f>IF(D31&amp;E31="","",COUNT(B$8:B30)+1)</f>
        <v/>
      </c>
      <c r="C31" s="20"/>
      <c r="D31" s="268"/>
      <c r="E31" s="268"/>
      <c r="F31" s="268"/>
      <c r="G31" s="269"/>
      <c r="H31" s="262"/>
      <c r="I31" s="21"/>
      <c r="J31" s="22"/>
      <c r="K31" s="23"/>
      <c r="L31" s="24"/>
      <c r="M31" s="24"/>
      <c r="N31" s="385"/>
      <c r="O31" s="21"/>
      <c r="P31" s="23" t="str">
        <f t="shared" si="0"/>
        <v/>
      </c>
      <c r="Q31" s="235"/>
      <c r="R31" s="410"/>
      <c r="S31" s="255"/>
      <c r="T31" s="160"/>
      <c r="U31" s="25"/>
      <c r="V31" s="219"/>
      <c r="W31" s="500"/>
      <c r="X31" s="506"/>
      <c r="Y31" s="397"/>
      <c r="Z31" s="332"/>
      <c r="AA31" s="224"/>
      <c r="AB31" s="316"/>
      <c r="AC31" s="367"/>
      <c r="AD31" s="225"/>
      <c r="AE31" s="334"/>
      <c r="AF31" s="335"/>
      <c r="AG31" s="336"/>
      <c r="AH31" s="368"/>
      <c r="AI31" s="344"/>
      <c r="AJ31" s="339"/>
      <c r="AK31" s="340"/>
      <c r="AL31" s="341"/>
      <c r="AM31" s="342"/>
      <c r="AN31" s="343"/>
      <c r="AO31" s="585"/>
      <c r="AX31" s="587"/>
      <c r="AY31" s="587"/>
      <c r="AZ31" s="587"/>
      <c r="BA31" s="588"/>
      <c r="BB31" s="592" t="str">
        <f t="shared" si="1"/>
        <v/>
      </c>
      <c r="BC31" s="592" t="str">
        <f t="shared" si="2"/>
        <v/>
      </c>
      <c r="BD31" s="592" t="str">
        <f t="shared" si="3"/>
        <v>\</v>
      </c>
      <c r="BE31" s="592"/>
      <c r="BF31" s="592" t="str">
        <f t="shared" si="4"/>
        <v/>
      </c>
      <c r="BG31" s="592" t="str">
        <f t="shared" si="5"/>
        <v>\</v>
      </c>
      <c r="BH31" s="591"/>
      <c r="BI31" s="591"/>
      <c r="BJ31" s="591"/>
      <c r="BK31" s="591"/>
      <c r="BL31" s="592" t="str">
        <f t="shared" si="6"/>
        <v/>
      </c>
      <c r="BM31" s="588" t="str">
        <f t="shared" si="7"/>
        <v/>
      </c>
      <c r="BN31" s="588" t="str">
        <f t="shared" si="8"/>
        <v/>
      </c>
      <c r="BO31" s="588" t="str">
        <f t="shared" si="9"/>
        <v/>
      </c>
      <c r="BP31" s="591" t="str">
        <f t="shared" si="10"/>
        <v/>
      </c>
      <c r="BQ31" s="589" t="str">
        <f t="shared" si="11"/>
        <v/>
      </c>
      <c r="BR31" s="587"/>
      <c r="BS31" s="587"/>
      <c r="BT31" s="587"/>
      <c r="BU31" s="591"/>
      <c r="BV31" s="591"/>
      <c r="BW31" s="591"/>
      <c r="BX31" s="587"/>
      <c r="BY31" s="587"/>
      <c r="BZ31" s="587"/>
      <c r="CA31" s="587"/>
      <c r="CB31" s="587"/>
      <c r="CC31" s="587"/>
      <c r="CD31" s="587"/>
      <c r="CE31" s="587"/>
      <c r="CF31" s="587"/>
      <c r="CG31" s="587"/>
      <c r="CH31" s="587"/>
      <c r="CI31" s="587"/>
      <c r="CJ31" s="587"/>
      <c r="CK31" s="587"/>
      <c r="CL31" s="587"/>
      <c r="CM31" s="587"/>
      <c r="CN31" s="587"/>
      <c r="CO31" s="587"/>
      <c r="CP31" s="587"/>
      <c r="CQ31" s="587"/>
      <c r="CR31" s="587"/>
      <c r="CS31" s="587"/>
      <c r="CT31" s="587"/>
      <c r="CU31" s="587"/>
      <c r="CV31" s="587"/>
      <c r="CW31" s="587"/>
      <c r="CX31" s="587"/>
      <c r="CY31" s="587"/>
      <c r="CZ31" s="587"/>
      <c r="DA31" s="587"/>
      <c r="DB31" s="587"/>
      <c r="DC31" s="587"/>
      <c r="DD31" s="587"/>
      <c r="DE31" s="587"/>
      <c r="DF31" s="590"/>
      <c r="DG31" s="590"/>
    </row>
    <row r="32" spans="2:111" ht="21.55" customHeight="1">
      <c r="B32" s="391" t="str">
        <f>IF(D32&amp;E32="","",COUNT(B$8:B31)+1)</f>
        <v/>
      </c>
      <c r="C32" s="26"/>
      <c r="D32" s="270"/>
      <c r="E32" s="270"/>
      <c r="F32" s="270"/>
      <c r="G32" s="271"/>
      <c r="H32" s="263"/>
      <c r="I32" s="27"/>
      <c r="J32" s="28"/>
      <c r="K32" s="29"/>
      <c r="L32" s="30"/>
      <c r="M32" s="30"/>
      <c r="N32" s="387"/>
      <c r="O32" s="27"/>
      <c r="P32" s="29" t="str">
        <f t="shared" si="0"/>
        <v/>
      </c>
      <c r="Q32" s="236"/>
      <c r="R32" s="411"/>
      <c r="S32" s="256"/>
      <c r="T32" s="162"/>
      <c r="U32" s="31"/>
      <c r="V32" s="220"/>
      <c r="W32" s="502"/>
      <c r="X32" s="507"/>
      <c r="Y32" s="398"/>
      <c r="Z32" s="345"/>
      <c r="AA32" s="226"/>
      <c r="AB32" s="317"/>
      <c r="AC32" s="369"/>
      <c r="AD32" s="227"/>
      <c r="AE32" s="347"/>
      <c r="AF32" s="348"/>
      <c r="AG32" s="349"/>
      <c r="AH32" s="370"/>
      <c r="AI32" s="351"/>
      <c r="AJ32" s="352"/>
      <c r="AK32" s="353"/>
      <c r="AL32" s="354"/>
      <c r="AM32" s="355"/>
      <c r="AN32" s="356"/>
      <c r="AO32" s="583"/>
      <c r="AX32" s="587"/>
      <c r="AY32" s="587"/>
      <c r="AZ32" s="587"/>
      <c r="BA32" s="588"/>
      <c r="BB32" s="592" t="str">
        <f t="shared" si="1"/>
        <v/>
      </c>
      <c r="BC32" s="592" t="str">
        <f t="shared" si="2"/>
        <v/>
      </c>
      <c r="BD32" s="592" t="str">
        <f t="shared" si="3"/>
        <v>\</v>
      </c>
      <c r="BE32" s="592"/>
      <c r="BF32" s="592" t="str">
        <f t="shared" si="4"/>
        <v/>
      </c>
      <c r="BG32" s="592" t="str">
        <f t="shared" si="5"/>
        <v>\</v>
      </c>
      <c r="BH32" s="591"/>
      <c r="BI32" s="591"/>
      <c r="BJ32" s="591"/>
      <c r="BK32" s="591"/>
      <c r="BL32" s="592" t="str">
        <f t="shared" si="6"/>
        <v/>
      </c>
      <c r="BM32" s="588" t="str">
        <f t="shared" si="7"/>
        <v/>
      </c>
      <c r="BN32" s="588" t="str">
        <f t="shared" si="8"/>
        <v/>
      </c>
      <c r="BO32" s="588" t="str">
        <f t="shared" si="9"/>
        <v/>
      </c>
      <c r="BP32" s="591" t="str">
        <f t="shared" si="10"/>
        <v/>
      </c>
      <c r="BQ32" s="589" t="str">
        <f t="shared" si="11"/>
        <v/>
      </c>
      <c r="BR32" s="587"/>
      <c r="BS32" s="587"/>
      <c r="BT32" s="587"/>
      <c r="BU32" s="591"/>
      <c r="BV32" s="591"/>
      <c r="BW32" s="591"/>
      <c r="BX32" s="587"/>
      <c r="BY32" s="587"/>
      <c r="BZ32" s="587"/>
      <c r="CA32" s="587"/>
      <c r="CB32" s="587"/>
      <c r="CC32" s="587"/>
      <c r="CD32" s="587"/>
      <c r="CE32" s="587"/>
      <c r="CF32" s="587"/>
      <c r="CG32" s="587"/>
      <c r="CH32" s="587"/>
      <c r="CI32" s="587"/>
      <c r="CJ32" s="587"/>
      <c r="CK32" s="587"/>
      <c r="CL32" s="587"/>
      <c r="CM32" s="587"/>
      <c r="CN32" s="587"/>
      <c r="CO32" s="587"/>
      <c r="CP32" s="587"/>
      <c r="CQ32" s="587"/>
      <c r="CR32" s="587"/>
      <c r="CS32" s="587"/>
      <c r="CT32" s="587"/>
      <c r="CU32" s="587"/>
      <c r="CV32" s="587"/>
      <c r="CW32" s="587"/>
      <c r="CX32" s="587"/>
      <c r="CY32" s="587"/>
      <c r="CZ32" s="587"/>
      <c r="DA32" s="587"/>
      <c r="DB32" s="587"/>
      <c r="DC32" s="587"/>
      <c r="DD32" s="587"/>
      <c r="DE32" s="587"/>
      <c r="DF32" s="590"/>
      <c r="DG32" s="590"/>
    </row>
    <row r="33" spans="2:111" ht="21.55" customHeight="1">
      <c r="B33" s="392" t="str">
        <f>IF(D33&amp;E33="","",COUNT(B$8:B32)+1)</f>
        <v/>
      </c>
      <c r="C33" s="32"/>
      <c r="D33" s="272"/>
      <c r="E33" s="272"/>
      <c r="F33" s="272"/>
      <c r="G33" s="273"/>
      <c r="H33" s="264"/>
      <c r="I33" s="33"/>
      <c r="J33" s="34"/>
      <c r="K33" s="35"/>
      <c r="L33" s="35"/>
      <c r="M33" s="35"/>
      <c r="N33" s="388"/>
      <c r="O33" s="33"/>
      <c r="P33" s="35" t="str">
        <f t="shared" si="0"/>
        <v/>
      </c>
      <c r="Q33" s="237"/>
      <c r="R33" s="412"/>
      <c r="S33" s="254"/>
      <c r="T33" s="163"/>
      <c r="U33" s="36"/>
      <c r="V33" s="221"/>
      <c r="W33" s="504"/>
      <c r="X33" s="505"/>
      <c r="Y33" s="399"/>
      <c r="Z33" s="357"/>
      <c r="AA33" s="228"/>
      <c r="AB33" s="318"/>
      <c r="AC33" s="358"/>
      <c r="AD33" s="229"/>
      <c r="AE33" s="359"/>
      <c r="AF33" s="360"/>
      <c r="AG33" s="361"/>
      <c r="AH33" s="371"/>
      <c r="AI33" s="326"/>
      <c r="AJ33" s="363"/>
      <c r="AK33" s="364"/>
      <c r="AL33" s="365"/>
      <c r="AM33" s="192"/>
      <c r="AN33" s="366"/>
      <c r="AO33" s="586"/>
      <c r="AX33" s="587"/>
      <c r="AY33" s="587"/>
      <c r="AZ33" s="587"/>
      <c r="BA33" s="588"/>
      <c r="BB33" s="592" t="str">
        <f t="shared" si="1"/>
        <v/>
      </c>
      <c r="BC33" s="592" t="str">
        <f t="shared" si="2"/>
        <v/>
      </c>
      <c r="BD33" s="592" t="str">
        <f t="shared" si="3"/>
        <v>\</v>
      </c>
      <c r="BE33" s="592"/>
      <c r="BF33" s="592" t="str">
        <f t="shared" si="4"/>
        <v/>
      </c>
      <c r="BG33" s="592" t="str">
        <f t="shared" si="5"/>
        <v>\</v>
      </c>
      <c r="BH33" s="591"/>
      <c r="BI33" s="591"/>
      <c r="BJ33" s="591"/>
      <c r="BK33" s="591"/>
      <c r="BL33" s="592" t="str">
        <f t="shared" si="6"/>
        <v/>
      </c>
      <c r="BM33" s="588" t="str">
        <f t="shared" si="7"/>
        <v/>
      </c>
      <c r="BN33" s="588" t="str">
        <f t="shared" si="8"/>
        <v/>
      </c>
      <c r="BO33" s="588" t="str">
        <f t="shared" si="9"/>
        <v/>
      </c>
      <c r="BP33" s="591" t="str">
        <f t="shared" si="10"/>
        <v/>
      </c>
      <c r="BQ33" s="589" t="str">
        <f t="shared" si="11"/>
        <v/>
      </c>
      <c r="BR33" s="587"/>
      <c r="BS33" s="587"/>
      <c r="BT33" s="587"/>
      <c r="BU33" s="591"/>
      <c r="BV33" s="591"/>
      <c r="BW33" s="591"/>
      <c r="BX33" s="587"/>
      <c r="BY33" s="587"/>
      <c r="BZ33" s="587"/>
      <c r="CA33" s="587"/>
      <c r="CB33" s="587"/>
      <c r="CC33" s="587"/>
      <c r="CD33" s="587"/>
      <c r="CE33" s="587"/>
      <c r="CF33" s="587"/>
      <c r="CG33" s="587"/>
      <c r="CH33" s="587"/>
      <c r="CI33" s="587"/>
      <c r="CJ33" s="587"/>
      <c r="CK33" s="587"/>
      <c r="CL33" s="587"/>
      <c r="CM33" s="587"/>
      <c r="CN33" s="587"/>
      <c r="CO33" s="587"/>
      <c r="CP33" s="587"/>
      <c r="CQ33" s="587"/>
      <c r="CR33" s="587"/>
      <c r="CS33" s="587"/>
      <c r="CT33" s="587"/>
      <c r="CU33" s="587"/>
      <c r="CV33" s="587"/>
      <c r="CW33" s="587"/>
      <c r="CX33" s="587"/>
      <c r="CY33" s="587"/>
      <c r="CZ33" s="587"/>
      <c r="DA33" s="587"/>
      <c r="DB33" s="587"/>
      <c r="DC33" s="587"/>
      <c r="DD33" s="587"/>
      <c r="DE33" s="587"/>
      <c r="DF33" s="590"/>
      <c r="DG33" s="590"/>
    </row>
    <row r="34" spans="2:111" ht="21.55" customHeight="1">
      <c r="B34" s="390" t="str">
        <f>IF(D34&amp;E34="","",COUNT(B$8:B33)+1)</f>
        <v/>
      </c>
      <c r="C34" s="20"/>
      <c r="D34" s="268"/>
      <c r="E34" s="268"/>
      <c r="F34" s="268"/>
      <c r="G34" s="269"/>
      <c r="H34" s="262"/>
      <c r="I34" s="21"/>
      <c r="J34" s="22"/>
      <c r="K34" s="23"/>
      <c r="L34" s="24"/>
      <c r="M34" s="24"/>
      <c r="N34" s="385"/>
      <c r="O34" s="21"/>
      <c r="P34" s="23" t="str">
        <f t="shared" si="0"/>
        <v/>
      </c>
      <c r="Q34" s="235"/>
      <c r="R34" s="410"/>
      <c r="S34" s="255"/>
      <c r="T34" s="160"/>
      <c r="U34" s="25"/>
      <c r="V34" s="219"/>
      <c r="W34" s="500"/>
      <c r="X34" s="506"/>
      <c r="Y34" s="396"/>
      <c r="Z34" s="332"/>
      <c r="AA34" s="224"/>
      <c r="AB34" s="316"/>
      <c r="AC34" s="367"/>
      <c r="AD34" s="225"/>
      <c r="AE34" s="334"/>
      <c r="AF34" s="335"/>
      <c r="AG34" s="336"/>
      <c r="AH34" s="368"/>
      <c r="AI34" s="338"/>
      <c r="AJ34" s="339"/>
      <c r="AK34" s="340"/>
      <c r="AL34" s="341"/>
      <c r="AM34" s="342"/>
      <c r="AN34" s="343"/>
      <c r="AO34" s="585"/>
      <c r="AX34" s="587"/>
      <c r="AY34" s="587"/>
      <c r="AZ34" s="587"/>
      <c r="BA34" s="588"/>
      <c r="BB34" s="592" t="str">
        <f t="shared" si="1"/>
        <v/>
      </c>
      <c r="BC34" s="592" t="str">
        <f t="shared" si="2"/>
        <v/>
      </c>
      <c r="BD34" s="592" t="str">
        <f t="shared" si="3"/>
        <v>\</v>
      </c>
      <c r="BE34" s="592"/>
      <c r="BF34" s="592" t="str">
        <f t="shared" si="4"/>
        <v/>
      </c>
      <c r="BG34" s="592" t="str">
        <f t="shared" si="5"/>
        <v>\</v>
      </c>
      <c r="BH34" s="591"/>
      <c r="BI34" s="591"/>
      <c r="BJ34" s="591"/>
      <c r="BK34" s="591"/>
      <c r="BL34" s="592" t="str">
        <f t="shared" si="6"/>
        <v/>
      </c>
      <c r="BM34" s="588" t="str">
        <f t="shared" si="7"/>
        <v/>
      </c>
      <c r="BN34" s="588" t="str">
        <f t="shared" si="8"/>
        <v/>
      </c>
      <c r="BO34" s="588" t="str">
        <f t="shared" si="9"/>
        <v/>
      </c>
      <c r="BP34" s="591" t="str">
        <f t="shared" si="10"/>
        <v/>
      </c>
      <c r="BQ34" s="589" t="str">
        <f t="shared" si="11"/>
        <v/>
      </c>
      <c r="BR34" s="587"/>
      <c r="BS34" s="587"/>
      <c r="BT34" s="587"/>
      <c r="BU34" s="591"/>
      <c r="BV34" s="591"/>
      <c r="BW34" s="591"/>
      <c r="BX34" s="587"/>
      <c r="BY34" s="587"/>
      <c r="BZ34" s="587"/>
      <c r="CA34" s="587"/>
      <c r="CB34" s="587"/>
      <c r="CC34" s="587"/>
      <c r="CD34" s="587"/>
      <c r="CE34" s="587"/>
      <c r="CF34" s="587"/>
      <c r="CG34" s="587"/>
      <c r="CH34" s="587"/>
      <c r="CI34" s="587"/>
      <c r="CJ34" s="587"/>
      <c r="CK34" s="587"/>
      <c r="CL34" s="587"/>
      <c r="CM34" s="587"/>
      <c r="CN34" s="587"/>
      <c r="CO34" s="587"/>
      <c r="CP34" s="587"/>
      <c r="CQ34" s="587"/>
      <c r="CR34" s="587"/>
      <c r="CS34" s="587"/>
      <c r="CT34" s="587"/>
      <c r="CU34" s="587"/>
      <c r="CV34" s="587"/>
      <c r="CW34" s="587"/>
      <c r="CX34" s="587"/>
      <c r="CY34" s="587"/>
      <c r="CZ34" s="587"/>
      <c r="DA34" s="587"/>
      <c r="DB34" s="587"/>
      <c r="DC34" s="587"/>
      <c r="DD34" s="587"/>
      <c r="DE34" s="587"/>
      <c r="DF34" s="590"/>
      <c r="DG34" s="590"/>
    </row>
    <row r="35" spans="2:111" ht="21.55" customHeight="1">
      <c r="B35" s="390" t="str">
        <f>IF(D35&amp;E35="","",COUNT(B$8:B34)+1)</f>
        <v/>
      </c>
      <c r="C35" s="20"/>
      <c r="D35" s="268"/>
      <c r="E35" s="268"/>
      <c r="F35" s="268"/>
      <c r="G35" s="269"/>
      <c r="H35" s="262"/>
      <c r="I35" s="21"/>
      <c r="J35" s="22"/>
      <c r="K35" s="23"/>
      <c r="L35" s="24"/>
      <c r="M35" s="24"/>
      <c r="N35" s="385"/>
      <c r="O35" s="21"/>
      <c r="P35" s="23" t="str">
        <f t="shared" si="0"/>
        <v/>
      </c>
      <c r="Q35" s="235"/>
      <c r="R35" s="410"/>
      <c r="S35" s="255"/>
      <c r="T35" s="160"/>
      <c r="U35" s="25"/>
      <c r="V35" s="219"/>
      <c r="W35" s="500"/>
      <c r="X35" s="506"/>
      <c r="Y35" s="397"/>
      <c r="Z35" s="332"/>
      <c r="AA35" s="224"/>
      <c r="AB35" s="316"/>
      <c r="AC35" s="367"/>
      <c r="AD35" s="225"/>
      <c r="AE35" s="334"/>
      <c r="AF35" s="335"/>
      <c r="AG35" s="336"/>
      <c r="AH35" s="368"/>
      <c r="AI35" s="344"/>
      <c r="AJ35" s="339"/>
      <c r="AK35" s="340"/>
      <c r="AL35" s="341"/>
      <c r="AM35" s="342"/>
      <c r="AN35" s="343"/>
      <c r="AO35" s="585"/>
      <c r="AX35" s="587"/>
      <c r="AY35" s="587"/>
      <c r="AZ35" s="587"/>
      <c r="BA35" s="588"/>
      <c r="BB35" s="592" t="str">
        <f t="shared" si="1"/>
        <v/>
      </c>
      <c r="BC35" s="592" t="str">
        <f t="shared" si="2"/>
        <v/>
      </c>
      <c r="BD35" s="592" t="str">
        <f t="shared" si="3"/>
        <v>\</v>
      </c>
      <c r="BE35" s="592"/>
      <c r="BF35" s="592" t="str">
        <f t="shared" si="4"/>
        <v/>
      </c>
      <c r="BG35" s="592" t="str">
        <f t="shared" si="5"/>
        <v>\</v>
      </c>
      <c r="BH35" s="591"/>
      <c r="BI35" s="591"/>
      <c r="BJ35" s="591"/>
      <c r="BK35" s="591"/>
      <c r="BL35" s="592" t="str">
        <f t="shared" si="6"/>
        <v/>
      </c>
      <c r="BM35" s="588" t="str">
        <f t="shared" si="7"/>
        <v/>
      </c>
      <c r="BN35" s="588" t="str">
        <f t="shared" si="8"/>
        <v/>
      </c>
      <c r="BO35" s="588" t="str">
        <f t="shared" si="9"/>
        <v/>
      </c>
      <c r="BP35" s="591" t="str">
        <f t="shared" si="10"/>
        <v/>
      </c>
      <c r="BQ35" s="589" t="str">
        <f t="shared" si="11"/>
        <v/>
      </c>
      <c r="BR35" s="587"/>
      <c r="BS35" s="587"/>
      <c r="BT35" s="587"/>
      <c r="BU35" s="591"/>
      <c r="BV35" s="591"/>
      <c r="BW35" s="591"/>
      <c r="BX35" s="587"/>
      <c r="BY35" s="587"/>
      <c r="BZ35" s="587"/>
      <c r="CA35" s="587"/>
      <c r="CB35" s="587"/>
      <c r="CC35" s="587"/>
      <c r="CD35" s="587"/>
      <c r="CE35" s="587"/>
      <c r="CF35" s="587"/>
      <c r="CG35" s="587"/>
      <c r="CH35" s="587"/>
      <c r="CI35" s="587"/>
      <c r="CJ35" s="587"/>
      <c r="CK35" s="587"/>
      <c r="CL35" s="587"/>
      <c r="CM35" s="587"/>
      <c r="CN35" s="587"/>
      <c r="CO35" s="587"/>
      <c r="CP35" s="587"/>
      <c r="CQ35" s="587"/>
      <c r="CR35" s="587"/>
      <c r="CS35" s="587"/>
      <c r="CT35" s="587"/>
      <c r="CU35" s="587"/>
      <c r="CV35" s="587"/>
      <c r="CW35" s="587"/>
      <c r="CX35" s="587"/>
      <c r="CY35" s="587"/>
      <c r="CZ35" s="587"/>
      <c r="DA35" s="587"/>
      <c r="DB35" s="587"/>
      <c r="DC35" s="587"/>
      <c r="DD35" s="587"/>
      <c r="DE35" s="587"/>
      <c r="DF35" s="590"/>
      <c r="DG35" s="590"/>
    </row>
    <row r="36" spans="2:111" ht="21.55" customHeight="1">
      <c r="B36" s="390" t="str">
        <f>IF(D36&amp;E36="","",COUNT(B$8:B35)+1)</f>
        <v/>
      </c>
      <c r="C36" s="20"/>
      <c r="D36" s="268"/>
      <c r="E36" s="268"/>
      <c r="F36" s="268"/>
      <c r="G36" s="269"/>
      <c r="H36" s="262"/>
      <c r="I36" s="21"/>
      <c r="J36" s="22"/>
      <c r="K36" s="23"/>
      <c r="L36" s="24"/>
      <c r="M36" s="24"/>
      <c r="N36" s="385"/>
      <c r="O36" s="21"/>
      <c r="P36" s="23" t="str">
        <f t="shared" si="0"/>
        <v/>
      </c>
      <c r="Q36" s="235"/>
      <c r="R36" s="410"/>
      <c r="S36" s="255"/>
      <c r="T36" s="160"/>
      <c r="U36" s="25"/>
      <c r="V36" s="219"/>
      <c r="W36" s="500"/>
      <c r="X36" s="506"/>
      <c r="Y36" s="397"/>
      <c r="Z36" s="332"/>
      <c r="AA36" s="224"/>
      <c r="AB36" s="316"/>
      <c r="AC36" s="367"/>
      <c r="AD36" s="225"/>
      <c r="AE36" s="334"/>
      <c r="AF36" s="335"/>
      <c r="AG36" s="336"/>
      <c r="AH36" s="368"/>
      <c r="AI36" s="344"/>
      <c r="AJ36" s="339"/>
      <c r="AK36" s="340"/>
      <c r="AL36" s="341"/>
      <c r="AM36" s="342"/>
      <c r="AN36" s="343"/>
      <c r="AO36" s="585"/>
      <c r="AX36" s="587"/>
      <c r="AY36" s="587"/>
      <c r="AZ36" s="587"/>
      <c r="BA36" s="588"/>
      <c r="BB36" s="592" t="str">
        <f t="shared" si="1"/>
        <v/>
      </c>
      <c r="BC36" s="592" t="str">
        <f t="shared" si="2"/>
        <v/>
      </c>
      <c r="BD36" s="592" t="str">
        <f t="shared" si="3"/>
        <v>\</v>
      </c>
      <c r="BE36" s="592"/>
      <c r="BF36" s="592" t="str">
        <f t="shared" si="4"/>
        <v/>
      </c>
      <c r="BG36" s="592" t="str">
        <f t="shared" si="5"/>
        <v>\</v>
      </c>
      <c r="BH36" s="591"/>
      <c r="BI36" s="591"/>
      <c r="BJ36" s="591"/>
      <c r="BK36" s="591"/>
      <c r="BL36" s="592" t="str">
        <f t="shared" si="6"/>
        <v/>
      </c>
      <c r="BM36" s="588" t="str">
        <f t="shared" si="7"/>
        <v/>
      </c>
      <c r="BN36" s="588" t="str">
        <f t="shared" si="8"/>
        <v/>
      </c>
      <c r="BO36" s="588" t="str">
        <f t="shared" si="9"/>
        <v/>
      </c>
      <c r="BP36" s="591" t="str">
        <f t="shared" si="10"/>
        <v/>
      </c>
      <c r="BQ36" s="589" t="str">
        <f t="shared" si="11"/>
        <v/>
      </c>
      <c r="BR36" s="587"/>
      <c r="BS36" s="587"/>
      <c r="BT36" s="587"/>
      <c r="BU36" s="591"/>
      <c r="BV36" s="591"/>
      <c r="BW36" s="591"/>
      <c r="BX36" s="587"/>
      <c r="BY36" s="587"/>
      <c r="BZ36" s="587"/>
      <c r="CA36" s="587"/>
      <c r="CB36" s="587"/>
      <c r="CC36" s="587"/>
      <c r="CD36" s="587"/>
      <c r="CE36" s="587"/>
      <c r="CF36" s="587"/>
      <c r="CG36" s="587"/>
      <c r="CH36" s="587"/>
      <c r="CI36" s="587"/>
      <c r="CJ36" s="587"/>
      <c r="CK36" s="587"/>
      <c r="CL36" s="587"/>
      <c r="CM36" s="587"/>
      <c r="CN36" s="587"/>
      <c r="CO36" s="587"/>
      <c r="CP36" s="587"/>
      <c r="CQ36" s="587"/>
      <c r="CR36" s="587"/>
      <c r="CS36" s="587"/>
      <c r="CT36" s="587"/>
      <c r="CU36" s="587"/>
      <c r="CV36" s="587"/>
      <c r="CW36" s="587"/>
      <c r="CX36" s="587"/>
      <c r="CY36" s="587"/>
      <c r="CZ36" s="587"/>
      <c r="DA36" s="587"/>
      <c r="DB36" s="587"/>
      <c r="DC36" s="587"/>
      <c r="DD36" s="587"/>
      <c r="DE36" s="587"/>
      <c r="DF36" s="590"/>
      <c r="DG36" s="590"/>
    </row>
    <row r="37" spans="2:111" ht="21.55" customHeight="1">
      <c r="B37" s="391" t="str">
        <f>IF(D37&amp;E37="","",COUNT(B$8:B36)+1)</f>
        <v/>
      </c>
      <c r="C37" s="26"/>
      <c r="D37" s="270"/>
      <c r="E37" s="270"/>
      <c r="F37" s="270"/>
      <c r="G37" s="271"/>
      <c r="H37" s="263"/>
      <c r="I37" s="27"/>
      <c r="J37" s="28"/>
      <c r="K37" s="29"/>
      <c r="L37" s="30"/>
      <c r="M37" s="30"/>
      <c r="N37" s="387"/>
      <c r="O37" s="27"/>
      <c r="P37" s="29" t="str">
        <f t="shared" si="0"/>
        <v/>
      </c>
      <c r="Q37" s="236"/>
      <c r="R37" s="411"/>
      <c r="S37" s="256"/>
      <c r="T37" s="162"/>
      <c r="U37" s="31"/>
      <c r="V37" s="220"/>
      <c r="W37" s="502"/>
      <c r="X37" s="507"/>
      <c r="Y37" s="398"/>
      <c r="Z37" s="345"/>
      <c r="AA37" s="226"/>
      <c r="AB37" s="317"/>
      <c r="AC37" s="369"/>
      <c r="AD37" s="227"/>
      <c r="AE37" s="347"/>
      <c r="AF37" s="348"/>
      <c r="AG37" s="349"/>
      <c r="AH37" s="370"/>
      <c r="AI37" s="351"/>
      <c r="AJ37" s="352"/>
      <c r="AK37" s="353"/>
      <c r="AL37" s="354"/>
      <c r="AM37" s="355"/>
      <c r="AN37" s="356"/>
      <c r="AO37" s="583"/>
      <c r="AX37" s="587"/>
      <c r="AY37" s="587"/>
      <c r="AZ37" s="587"/>
      <c r="BA37" s="588"/>
      <c r="BB37" s="592" t="str">
        <f t="shared" si="1"/>
        <v/>
      </c>
      <c r="BC37" s="592" t="str">
        <f t="shared" si="2"/>
        <v/>
      </c>
      <c r="BD37" s="592" t="str">
        <f t="shared" si="3"/>
        <v>\</v>
      </c>
      <c r="BE37" s="592"/>
      <c r="BF37" s="592" t="str">
        <f t="shared" si="4"/>
        <v/>
      </c>
      <c r="BG37" s="592" t="str">
        <f t="shared" si="5"/>
        <v>\</v>
      </c>
      <c r="BH37" s="591"/>
      <c r="BI37" s="591"/>
      <c r="BJ37" s="591"/>
      <c r="BK37" s="591"/>
      <c r="BL37" s="592" t="str">
        <f t="shared" si="6"/>
        <v/>
      </c>
      <c r="BM37" s="588" t="str">
        <f t="shared" si="7"/>
        <v/>
      </c>
      <c r="BN37" s="588" t="str">
        <f t="shared" si="8"/>
        <v/>
      </c>
      <c r="BO37" s="588" t="str">
        <f t="shared" si="9"/>
        <v/>
      </c>
      <c r="BP37" s="591" t="str">
        <f t="shared" si="10"/>
        <v/>
      </c>
      <c r="BQ37" s="589" t="str">
        <f t="shared" si="11"/>
        <v/>
      </c>
      <c r="BR37" s="587"/>
      <c r="BS37" s="587"/>
      <c r="BT37" s="587"/>
      <c r="BU37" s="591"/>
      <c r="BV37" s="591"/>
      <c r="BW37" s="591"/>
      <c r="BX37" s="587"/>
      <c r="BY37" s="587"/>
      <c r="BZ37" s="587"/>
      <c r="CA37" s="587"/>
      <c r="CB37" s="587"/>
      <c r="CC37" s="587"/>
      <c r="CD37" s="587"/>
      <c r="CE37" s="587"/>
      <c r="CF37" s="587"/>
      <c r="CG37" s="587"/>
      <c r="CH37" s="587"/>
      <c r="CI37" s="587"/>
      <c r="CJ37" s="587"/>
      <c r="CK37" s="587"/>
      <c r="CL37" s="587"/>
      <c r="CM37" s="587"/>
      <c r="CN37" s="587"/>
      <c r="CO37" s="587"/>
      <c r="CP37" s="587"/>
      <c r="CQ37" s="587"/>
      <c r="CR37" s="587"/>
      <c r="CS37" s="587"/>
      <c r="CT37" s="587"/>
      <c r="CU37" s="587"/>
      <c r="CV37" s="587"/>
      <c r="CW37" s="587"/>
      <c r="CX37" s="587"/>
      <c r="CY37" s="587"/>
      <c r="CZ37" s="587"/>
      <c r="DA37" s="587"/>
      <c r="DB37" s="587"/>
      <c r="DC37" s="587"/>
      <c r="DD37" s="587"/>
      <c r="DE37" s="587"/>
      <c r="DF37" s="590"/>
      <c r="DG37" s="590"/>
    </row>
    <row r="38" spans="2:111" ht="21.55" customHeight="1">
      <c r="B38" s="392" t="str">
        <f>IF(D38&amp;E38="","",COUNT(B$8:B37)+1)</f>
        <v/>
      </c>
      <c r="C38" s="32"/>
      <c r="D38" s="272"/>
      <c r="E38" s="272"/>
      <c r="F38" s="272"/>
      <c r="G38" s="273"/>
      <c r="H38" s="264"/>
      <c r="I38" s="33"/>
      <c r="J38" s="34"/>
      <c r="K38" s="35"/>
      <c r="L38" s="35"/>
      <c r="M38" s="35"/>
      <c r="N38" s="388"/>
      <c r="O38" s="33"/>
      <c r="P38" s="35" t="str">
        <f t="shared" si="0"/>
        <v/>
      </c>
      <c r="Q38" s="237"/>
      <c r="R38" s="412"/>
      <c r="S38" s="254"/>
      <c r="T38" s="163"/>
      <c r="U38" s="36"/>
      <c r="V38" s="221"/>
      <c r="W38" s="504"/>
      <c r="X38" s="505"/>
      <c r="Y38" s="399"/>
      <c r="Z38" s="357"/>
      <c r="AA38" s="228"/>
      <c r="AB38" s="318"/>
      <c r="AC38" s="358"/>
      <c r="AD38" s="229"/>
      <c r="AE38" s="359"/>
      <c r="AF38" s="360"/>
      <c r="AG38" s="361"/>
      <c r="AH38" s="371"/>
      <c r="AI38" s="326"/>
      <c r="AJ38" s="363"/>
      <c r="AK38" s="364"/>
      <c r="AL38" s="365"/>
      <c r="AM38" s="192"/>
      <c r="AN38" s="366"/>
      <c r="AO38" s="586"/>
      <c r="AX38" s="587"/>
      <c r="AY38" s="587"/>
      <c r="AZ38" s="587"/>
      <c r="BA38" s="588"/>
      <c r="BB38" s="592" t="str">
        <f t="shared" si="1"/>
        <v/>
      </c>
      <c r="BC38" s="592" t="str">
        <f t="shared" si="2"/>
        <v/>
      </c>
      <c r="BD38" s="592" t="str">
        <f t="shared" si="3"/>
        <v>\</v>
      </c>
      <c r="BE38" s="592"/>
      <c r="BF38" s="592" t="str">
        <f t="shared" si="4"/>
        <v/>
      </c>
      <c r="BG38" s="592" t="str">
        <f t="shared" si="5"/>
        <v>\</v>
      </c>
      <c r="BH38" s="591"/>
      <c r="BI38" s="591"/>
      <c r="BJ38" s="591"/>
      <c r="BK38" s="591"/>
      <c r="BL38" s="592" t="str">
        <f t="shared" si="6"/>
        <v/>
      </c>
      <c r="BM38" s="588" t="str">
        <f t="shared" si="7"/>
        <v/>
      </c>
      <c r="BN38" s="588" t="str">
        <f t="shared" si="8"/>
        <v/>
      </c>
      <c r="BO38" s="588" t="str">
        <f t="shared" si="9"/>
        <v/>
      </c>
      <c r="BP38" s="591" t="str">
        <f t="shared" si="10"/>
        <v/>
      </c>
      <c r="BQ38" s="589" t="str">
        <f t="shared" si="11"/>
        <v/>
      </c>
      <c r="BR38" s="587"/>
      <c r="BS38" s="587"/>
      <c r="BT38" s="587"/>
      <c r="BU38" s="591"/>
      <c r="BV38" s="591"/>
      <c r="BW38" s="591"/>
      <c r="BX38" s="587"/>
      <c r="BY38" s="587"/>
      <c r="BZ38" s="587"/>
      <c r="CA38" s="587"/>
      <c r="CB38" s="587"/>
      <c r="CC38" s="587"/>
      <c r="CD38" s="587"/>
      <c r="CE38" s="587"/>
      <c r="CF38" s="587"/>
      <c r="CG38" s="587"/>
      <c r="CH38" s="587"/>
      <c r="CI38" s="587"/>
      <c r="CJ38" s="587"/>
      <c r="CK38" s="587"/>
      <c r="CL38" s="587"/>
      <c r="CM38" s="587"/>
      <c r="CN38" s="587"/>
      <c r="CO38" s="587"/>
      <c r="CP38" s="587"/>
      <c r="CQ38" s="587"/>
      <c r="CR38" s="587"/>
      <c r="CS38" s="587"/>
      <c r="CT38" s="587"/>
      <c r="CU38" s="587"/>
      <c r="CV38" s="587"/>
      <c r="CW38" s="587"/>
      <c r="CX38" s="587"/>
      <c r="CY38" s="587"/>
      <c r="CZ38" s="587"/>
      <c r="DA38" s="587"/>
      <c r="DB38" s="587"/>
      <c r="DC38" s="587"/>
      <c r="DD38" s="587"/>
      <c r="DE38" s="587"/>
      <c r="DF38" s="590"/>
      <c r="DG38" s="590"/>
    </row>
    <row r="39" spans="2:111" ht="21.55" customHeight="1">
      <c r="B39" s="390" t="str">
        <f>IF(D39&amp;E39="","",COUNT(B$8:B38)+1)</f>
        <v/>
      </c>
      <c r="C39" s="20"/>
      <c r="D39" s="268"/>
      <c r="E39" s="268"/>
      <c r="F39" s="268"/>
      <c r="G39" s="269"/>
      <c r="H39" s="262"/>
      <c r="I39" s="21"/>
      <c r="J39" s="22"/>
      <c r="K39" s="23"/>
      <c r="L39" s="24"/>
      <c r="M39" s="24"/>
      <c r="N39" s="385"/>
      <c r="O39" s="21"/>
      <c r="P39" s="23" t="str">
        <f t="shared" si="0"/>
        <v/>
      </c>
      <c r="Q39" s="235"/>
      <c r="R39" s="410"/>
      <c r="S39" s="255"/>
      <c r="T39" s="160"/>
      <c r="U39" s="25"/>
      <c r="V39" s="219"/>
      <c r="W39" s="500"/>
      <c r="X39" s="506"/>
      <c r="Y39" s="396"/>
      <c r="Z39" s="332"/>
      <c r="AA39" s="224"/>
      <c r="AB39" s="316"/>
      <c r="AC39" s="367"/>
      <c r="AD39" s="225"/>
      <c r="AE39" s="334"/>
      <c r="AF39" s="335"/>
      <c r="AG39" s="336"/>
      <c r="AH39" s="368"/>
      <c r="AI39" s="338"/>
      <c r="AJ39" s="339"/>
      <c r="AK39" s="340"/>
      <c r="AL39" s="341"/>
      <c r="AM39" s="342"/>
      <c r="AN39" s="343"/>
      <c r="AO39" s="585"/>
      <c r="AX39" s="587"/>
      <c r="AY39" s="587"/>
      <c r="AZ39" s="587"/>
      <c r="BA39" s="588"/>
      <c r="BB39" s="592" t="str">
        <f t="shared" si="1"/>
        <v/>
      </c>
      <c r="BC39" s="592" t="str">
        <f t="shared" si="2"/>
        <v/>
      </c>
      <c r="BD39" s="592" t="str">
        <f t="shared" si="3"/>
        <v>\</v>
      </c>
      <c r="BE39" s="592"/>
      <c r="BF39" s="592" t="str">
        <f t="shared" si="4"/>
        <v/>
      </c>
      <c r="BG39" s="592" t="str">
        <f t="shared" si="5"/>
        <v>\</v>
      </c>
      <c r="BH39" s="591"/>
      <c r="BI39" s="591"/>
      <c r="BJ39" s="591"/>
      <c r="BK39" s="591"/>
      <c r="BL39" s="592" t="str">
        <f t="shared" si="6"/>
        <v/>
      </c>
      <c r="BM39" s="588" t="str">
        <f t="shared" si="7"/>
        <v/>
      </c>
      <c r="BN39" s="588" t="str">
        <f t="shared" si="8"/>
        <v/>
      </c>
      <c r="BO39" s="588" t="str">
        <f t="shared" si="9"/>
        <v/>
      </c>
      <c r="BP39" s="591" t="str">
        <f t="shared" si="10"/>
        <v/>
      </c>
      <c r="BQ39" s="589" t="str">
        <f t="shared" si="11"/>
        <v/>
      </c>
      <c r="BR39" s="587"/>
      <c r="BS39" s="587"/>
      <c r="BT39" s="587"/>
      <c r="BU39" s="591"/>
      <c r="BV39" s="591"/>
      <c r="BW39" s="591"/>
      <c r="BX39" s="587"/>
      <c r="BY39" s="587"/>
      <c r="BZ39" s="587"/>
      <c r="CA39" s="587"/>
      <c r="CB39" s="587"/>
      <c r="CC39" s="587"/>
      <c r="CD39" s="587"/>
      <c r="CE39" s="587"/>
      <c r="CF39" s="587"/>
      <c r="CG39" s="587"/>
      <c r="CH39" s="587"/>
      <c r="CI39" s="587"/>
      <c r="CJ39" s="587"/>
      <c r="CK39" s="587"/>
      <c r="CL39" s="587"/>
      <c r="CM39" s="587"/>
      <c r="CN39" s="587"/>
      <c r="CO39" s="587"/>
      <c r="CP39" s="587"/>
      <c r="CQ39" s="587"/>
      <c r="CR39" s="587"/>
      <c r="CS39" s="587"/>
      <c r="CT39" s="587"/>
      <c r="CU39" s="587"/>
      <c r="CV39" s="587"/>
      <c r="CW39" s="587"/>
      <c r="CX39" s="587"/>
      <c r="CY39" s="587"/>
      <c r="CZ39" s="587"/>
      <c r="DA39" s="587"/>
      <c r="DB39" s="587"/>
      <c r="DC39" s="587"/>
      <c r="DD39" s="587"/>
      <c r="DE39" s="587"/>
      <c r="DF39" s="590"/>
      <c r="DG39" s="590"/>
    </row>
    <row r="40" spans="2:111" ht="21.55" customHeight="1">
      <c r="B40" s="390" t="str">
        <f>IF(D40&amp;E40="","",COUNT(B$8:B39)+1)</f>
        <v/>
      </c>
      <c r="C40" s="20"/>
      <c r="D40" s="268"/>
      <c r="E40" s="268"/>
      <c r="F40" s="268"/>
      <c r="G40" s="269"/>
      <c r="H40" s="262"/>
      <c r="I40" s="21"/>
      <c r="J40" s="22"/>
      <c r="K40" s="23"/>
      <c r="L40" s="24"/>
      <c r="M40" s="24"/>
      <c r="N40" s="385"/>
      <c r="O40" s="21"/>
      <c r="P40" s="23" t="str">
        <f t="shared" si="0"/>
        <v/>
      </c>
      <c r="Q40" s="235"/>
      <c r="R40" s="410"/>
      <c r="S40" s="255"/>
      <c r="T40" s="160"/>
      <c r="U40" s="25"/>
      <c r="V40" s="219"/>
      <c r="W40" s="500"/>
      <c r="X40" s="506"/>
      <c r="Y40" s="397"/>
      <c r="Z40" s="332"/>
      <c r="AA40" s="224"/>
      <c r="AB40" s="316"/>
      <c r="AC40" s="367"/>
      <c r="AD40" s="225"/>
      <c r="AE40" s="334"/>
      <c r="AF40" s="335"/>
      <c r="AG40" s="336"/>
      <c r="AH40" s="368"/>
      <c r="AI40" s="344"/>
      <c r="AJ40" s="339"/>
      <c r="AK40" s="340"/>
      <c r="AL40" s="341"/>
      <c r="AM40" s="342"/>
      <c r="AN40" s="343"/>
      <c r="AO40" s="585"/>
      <c r="AX40" s="587"/>
      <c r="AY40" s="587"/>
      <c r="AZ40" s="587"/>
      <c r="BA40" s="588"/>
      <c r="BB40" s="592" t="str">
        <f t="shared" si="1"/>
        <v/>
      </c>
      <c r="BC40" s="592" t="str">
        <f t="shared" si="2"/>
        <v/>
      </c>
      <c r="BD40" s="592" t="str">
        <f t="shared" si="3"/>
        <v>\</v>
      </c>
      <c r="BE40" s="592"/>
      <c r="BF40" s="592" t="str">
        <f t="shared" si="4"/>
        <v/>
      </c>
      <c r="BG40" s="592" t="str">
        <f t="shared" si="5"/>
        <v>\</v>
      </c>
      <c r="BH40" s="591"/>
      <c r="BI40" s="591"/>
      <c r="BJ40" s="591"/>
      <c r="BK40" s="591"/>
      <c r="BL40" s="592" t="str">
        <f t="shared" si="6"/>
        <v/>
      </c>
      <c r="BM40" s="588" t="str">
        <f t="shared" si="7"/>
        <v/>
      </c>
      <c r="BN40" s="588" t="str">
        <f t="shared" si="8"/>
        <v/>
      </c>
      <c r="BO40" s="588" t="str">
        <f t="shared" si="9"/>
        <v/>
      </c>
      <c r="BP40" s="591" t="str">
        <f t="shared" si="10"/>
        <v/>
      </c>
      <c r="BQ40" s="589" t="str">
        <f t="shared" si="11"/>
        <v/>
      </c>
      <c r="BR40" s="587"/>
      <c r="BS40" s="587"/>
      <c r="BT40" s="587"/>
      <c r="BU40" s="591"/>
      <c r="BV40" s="591"/>
      <c r="BW40" s="591"/>
      <c r="BX40" s="587"/>
      <c r="BY40" s="587"/>
      <c r="BZ40" s="587"/>
      <c r="CA40" s="587"/>
      <c r="CB40" s="587"/>
      <c r="CC40" s="587"/>
      <c r="CD40" s="587"/>
      <c r="CE40" s="587"/>
      <c r="CF40" s="587"/>
      <c r="CG40" s="587"/>
      <c r="CH40" s="587"/>
      <c r="CI40" s="587"/>
      <c r="CJ40" s="587"/>
      <c r="CK40" s="587"/>
      <c r="CL40" s="587"/>
      <c r="CM40" s="587"/>
      <c r="CN40" s="587"/>
      <c r="CO40" s="587"/>
      <c r="CP40" s="587"/>
      <c r="CQ40" s="587"/>
      <c r="CR40" s="587"/>
      <c r="CS40" s="587"/>
      <c r="CT40" s="587"/>
      <c r="CU40" s="587"/>
      <c r="CV40" s="587"/>
      <c r="CW40" s="587"/>
      <c r="CX40" s="587"/>
      <c r="CY40" s="587"/>
      <c r="CZ40" s="587"/>
      <c r="DA40" s="587"/>
      <c r="DB40" s="587"/>
      <c r="DC40" s="587"/>
      <c r="DD40" s="587"/>
      <c r="DE40" s="587"/>
      <c r="DF40" s="590"/>
      <c r="DG40" s="590"/>
    </row>
    <row r="41" spans="2:111" ht="21.55" customHeight="1">
      <c r="B41" s="390" t="str">
        <f>IF(D41&amp;E41="","",COUNT(B$8:B40)+1)</f>
        <v/>
      </c>
      <c r="C41" s="20"/>
      <c r="D41" s="268"/>
      <c r="E41" s="268"/>
      <c r="F41" s="268"/>
      <c r="G41" s="269"/>
      <c r="H41" s="262"/>
      <c r="I41" s="21"/>
      <c r="J41" s="22"/>
      <c r="K41" s="23"/>
      <c r="L41" s="24"/>
      <c r="M41" s="24"/>
      <c r="N41" s="385"/>
      <c r="O41" s="21"/>
      <c r="P41" s="23" t="str">
        <f t="shared" si="0"/>
        <v/>
      </c>
      <c r="Q41" s="235"/>
      <c r="R41" s="410"/>
      <c r="S41" s="255"/>
      <c r="T41" s="160"/>
      <c r="U41" s="25"/>
      <c r="V41" s="219"/>
      <c r="W41" s="500"/>
      <c r="X41" s="506"/>
      <c r="Y41" s="397"/>
      <c r="Z41" s="332"/>
      <c r="AA41" s="224"/>
      <c r="AB41" s="316"/>
      <c r="AC41" s="367"/>
      <c r="AD41" s="225"/>
      <c r="AE41" s="334"/>
      <c r="AF41" s="335"/>
      <c r="AG41" s="336"/>
      <c r="AH41" s="368"/>
      <c r="AI41" s="344"/>
      <c r="AJ41" s="339"/>
      <c r="AK41" s="340"/>
      <c r="AL41" s="341"/>
      <c r="AM41" s="342"/>
      <c r="AN41" s="343"/>
      <c r="AO41" s="585"/>
      <c r="AX41" s="587"/>
      <c r="AY41" s="587"/>
      <c r="AZ41" s="587"/>
      <c r="BA41" s="588"/>
      <c r="BB41" s="592" t="str">
        <f t="shared" si="1"/>
        <v/>
      </c>
      <c r="BC41" s="592" t="str">
        <f t="shared" si="2"/>
        <v/>
      </c>
      <c r="BD41" s="592" t="str">
        <f t="shared" si="3"/>
        <v>\</v>
      </c>
      <c r="BE41" s="592"/>
      <c r="BF41" s="592" t="str">
        <f t="shared" si="4"/>
        <v/>
      </c>
      <c r="BG41" s="592" t="str">
        <f t="shared" si="5"/>
        <v>\</v>
      </c>
      <c r="BH41" s="591"/>
      <c r="BI41" s="591"/>
      <c r="BJ41" s="591"/>
      <c r="BK41" s="591"/>
      <c r="BL41" s="592" t="str">
        <f t="shared" si="6"/>
        <v/>
      </c>
      <c r="BM41" s="588" t="str">
        <f t="shared" si="7"/>
        <v/>
      </c>
      <c r="BN41" s="588" t="str">
        <f t="shared" si="8"/>
        <v/>
      </c>
      <c r="BO41" s="588" t="str">
        <f t="shared" si="9"/>
        <v/>
      </c>
      <c r="BP41" s="591" t="str">
        <f t="shared" si="10"/>
        <v/>
      </c>
      <c r="BQ41" s="589" t="str">
        <f t="shared" si="11"/>
        <v/>
      </c>
      <c r="BR41" s="587"/>
      <c r="BS41" s="587"/>
      <c r="BT41" s="587"/>
      <c r="BU41" s="591"/>
      <c r="BV41" s="591"/>
      <c r="BW41" s="591"/>
      <c r="BX41" s="587"/>
      <c r="BY41" s="587"/>
      <c r="BZ41" s="587"/>
      <c r="CA41" s="587"/>
      <c r="CB41" s="587"/>
      <c r="CC41" s="587"/>
      <c r="CD41" s="587"/>
      <c r="CE41" s="587"/>
      <c r="CF41" s="587"/>
      <c r="CG41" s="587"/>
      <c r="CH41" s="587"/>
      <c r="CI41" s="587"/>
      <c r="CJ41" s="587"/>
      <c r="CK41" s="587"/>
      <c r="CL41" s="587"/>
      <c r="CM41" s="587"/>
      <c r="CN41" s="587"/>
      <c r="CO41" s="587"/>
      <c r="CP41" s="587"/>
      <c r="CQ41" s="587"/>
      <c r="CR41" s="587"/>
      <c r="CS41" s="587"/>
      <c r="CT41" s="587"/>
      <c r="CU41" s="587"/>
      <c r="CV41" s="587"/>
      <c r="CW41" s="587"/>
      <c r="CX41" s="587"/>
      <c r="CY41" s="587"/>
      <c r="CZ41" s="587"/>
      <c r="DA41" s="587"/>
      <c r="DB41" s="587"/>
      <c r="DC41" s="587"/>
      <c r="DD41" s="587"/>
      <c r="DE41" s="587"/>
      <c r="DF41" s="590"/>
      <c r="DG41" s="590"/>
    </row>
    <row r="42" spans="2:111" ht="21.55" customHeight="1">
      <c r="B42" s="391" t="str">
        <f>IF(D42&amp;E42="","",COUNT(B$8:B41)+1)</f>
        <v/>
      </c>
      <c r="C42" s="26"/>
      <c r="D42" s="270"/>
      <c r="E42" s="270"/>
      <c r="F42" s="270"/>
      <c r="G42" s="271"/>
      <c r="H42" s="263"/>
      <c r="I42" s="27"/>
      <c r="J42" s="28"/>
      <c r="K42" s="29"/>
      <c r="L42" s="30"/>
      <c r="M42" s="30"/>
      <c r="N42" s="387"/>
      <c r="O42" s="27"/>
      <c r="P42" s="29" t="str">
        <f t="shared" si="0"/>
        <v/>
      </c>
      <c r="Q42" s="236"/>
      <c r="R42" s="411"/>
      <c r="S42" s="256"/>
      <c r="T42" s="162"/>
      <c r="U42" s="31"/>
      <c r="V42" s="220"/>
      <c r="W42" s="502"/>
      <c r="X42" s="507"/>
      <c r="Y42" s="398"/>
      <c r="Z42" s="345"/>
      <c r="AA42" s="226"/>
      <c r="AB42" s="317"/>
      <c r="AC42" s="369"/>
      <c r="AD42" s="227"/>
      <c r="AE42" s="347"/>
      <c r="AF42" s="348"/>
      <c r="AG42" s="349"/>
      <c r="AH42" s="370"/>
      <c r="AI42" s="351"/>
      <c r="AJ42" s="352"/>
      <c r="AK42" s="353"/>
      <c r="AL42" s="354"/>
      <c r="AM42" s="355"/>
      <c r="AN42" s="356"/>
      <c r="AO42" s="583"/>
      <c r="AX42" s="587"/>
      <c r="AY42" s="587"/>
      <c r="AZ42" s="587"/>
      <c r="BA42" s="588"/>
      <c r="BB42" s="592" t="str">
        <f t="shared" si="1"/>
        <v/>
      </c>
      <c r="BC42" s="592" t="str">
        <f t="shared" si="2"/>
        <v/>
      </c>
      <c r="BD42" s="592" t="str">
        <f t="shared" si="3"/>
        <v>\</v>
      </c>
      <c r="BE42" s="592"/>
      <c r="BF42" s="592" t="str">
        <f t="shared" si="4"/>
        <v/>
      </c>
      <c r="BG42" s="592" t="str">
        <f t="shared" si="5"/>
        <v>\</v>
      </c>
      <c r="BH42" s="591"/>
      <c r="BI42" s="591"/>
      <c r="BJ42" s="591"/>
      <c r="BK42" s="591"/>
      <c r="BL42" s="592" t="str">
        <f t="shared" si="6"/>
        <v/>
      </c>
      <c r="BM42" s="588" t="str">
        <f t="shared" si="7"/>
        <v/>
      </c>
      <c r="BN42" s="588" t="str">
        <f t="shared" si="8"/>
        <v/>
      </c>
      <c r="BO42" s="588" t="str">
        <f t="shared" si="9"/>
        <v/>
      </c>
      <c r="BP42" s="591" t="str">
        <f t="shared" si="10"/>
        <v/>
      </c>
      <c r="BQ42" s="589" t="str">
        <f t="shared" si="11"/>
        <v/>
      </c>
      <c r="BR42" s="587"/>
      <c r="BS42" s="587"/>
      <c r="BT42" s="587"/>
      <c r="BU42" s="591"/>
      <c r="BV42" s="591"/>
      <c r="BW42" s="591"/>
      <c r="BX42" s="587"/>
      <c r="BY42" s="587"/>
      <c r="BZ42" s="587"/>
      <c r="CA42" s="587"/>
      <c r="CB42" s="587"/>
      <c r="CC42" s="587"/>
      <c r="CD42" s="587"/>
      <c r="CE42" s="587"/>
      <c r="CF42" s="587"/>
      <c r="CG42" s="587"/>
      <c r="CH42" s="587"/>
      <c r="CI42" s="587"/>
      <c r="CJ42" s="587"/>
      <c r="CK42" s="587"/>
      <c r="CL42" s="587"/>
      <c r="CM42" s="587"/>
      <c r="CN42" s="587"/>
      <c r="CO42" s="587"/>
      <c r="CP42" s="587"/>
      <c r="CQ42" s="587"/>
      <c r="CR42" s="587"/>
      <c r="CS42" s="587"/>
      <c r="CT42" s="587"/>
      <c r="CU42" s="587"/>
      <c r="CV42" s="587"/>
      <c r="CW42" s="587"/>
      <c r="CX42" s="587"/>
      <c r="CY42" s="587"/>
      <c r="CZ42" s="587"/>
      <c r="DA42" s="587"/>
      <c r="DB42" s="587"/>
      <c r="DC42" s="587"/>
      <c r="DD42" s="587"/>
      <c r="DE42" s="587"/>
      <c r="DF42" s="590"/>
      <c r="DG42" s="590"/>
    </row>
    <row r="43" spans="2:111" ht="21.55" customHeight="1">
      <c r="B43" s="392" t="str">
        <f>IF(D43&amp;E43="","",COUNT(B$8:B42)+1)</f>
        <v/>
      </c>
      <c r="C43" s="32"/>
      <c r="D43" s="272"/>
      <c r="E43" s="272"/>
      <c r="F43" s="272"/>
      <c r="G43" s="273"/>
      <c r="H43" s="264"/>
      <c r="I43" s="33"/>
      <c r="J43" s="34"/>
      <c r="K43" s="35"/>
      <c r="L43" s="35"/>
      <c r="M43" s="35"/>
      <c r="N43" s="388"/>
      <c r="O43" s="33"/>
      <c r="P43" s="35" t="str">
        <f t="shared" si="0"/>
        <v/>
      </c>
      <c r="Q43" s="237"/>
      <c r="R43" s="412"/>
      <c r="S43" s="254"/>
      <c r="T43" s="163"/>
      <c r="U43" s="36"/>
      <c r="V43" s="221"/>
      <c r="W43" s="504"/>
      <c r="X43" s="505"/>
      <c r="Y43" s="399"/>
      <c r="Z43" s="357"/>
      <c r="AA43" s="228"/>
      <c r="AB43" s="318"/>
      <c r="AC43" s="358"/>
      <c r="AD43" s="229"/>
      <c r="AE43" s="359"/>
      <c r="AF43" s="360"/>
      <c r="AG43" s="361"/>
      <c r="AH43" s="371"/>
      <c r="AI43" s="326"/>
      <c r="AJ43" s="363"/>
      <c r="AK43" s="364"/>
      <c r="AL43" s="365"/>
      <c r="AM43" s="192"/>
      <c r="AN43" s="366"/>
      <c r="AO43" s="586"/>
      <c r="AX43" s="587"/>
      <c r="AY43" s="587"/>
      <c r="AZ43" s="587"/>
      <c r="BA43" s="588"/>
      <c r="BB43" s="592" t="str">
        <f t="shared" si="1"/>
        <v/>
      </c>
      <c r="BC43" s="592" t="str">
        <f t="shared" si="2"/>
        <v/>
      </c>
      <c r="BD43" s="592" t="str">
        <f t="shared" si="3"/>
        <v>\</v>
      </c>
      <c r="BE43" s="592"/>
      <c r="BF43" s="592" t="str">
        <f t="shared" si="4"/>
        <v/>
      </c>
      <c r="BG43" s="592" t="str">
        <f t="shared" si="5"/>
        <v>\</v>
      </c>
      <c r="BH43" s="591"/>
      <c r="BI43" s="591"/>
      <c r="BJ43" s="591"/>
      <c r="BK43" s="591"/>
      <c r="BL43" s="592" t="str">
        <f t="shared" si="6"/>
        <v/>
      </c>
      <c r="BM43" s="588" t="str">
        <f t="shared" si="7"/>
        <v/>
      </c>
      <c r="BN43" s="588" t="str">
        <f t="shared" si="8"/>
        <v/>
      </c>
      <c r="BO43" s="588" t="str">
        <f t="shared" si="9"/>
        <v/>
      </c>
      <c r="BP43" s="591" t="str">
        <f t="shared" si="10"/>
        <v/>
      </c>
      <c r="BQ43" s="589" t="str">
        <f t="shared" si="11"/>
        <v/>
      </c>
      <c r="BR43" s="587"/>
      <c r="BS43" s="587"/>
      <c r="BT43" s="587"/>
      <c r="BU43" s="591"/>
      <c r="BV43" s="591"/>
      <c r="BW43" s="591"/>
      <c r="BX43" s="587"/>
      <c r="BY43" s="587"/>
      <c r="BZ43" s="587"/>
      <c r="CA43" s="587"/>
      <c r="CB43" s="587"/>
      <c r="CC43" s="587"/>
      <c r="CD43" s="587"/>
      <c r="CE43" s="587"/>
      <c r="CF43" s="587"/>
      <c r="CG43" s="587"/>
      <c r="CH43" s="587"/>
      <c r="CI43" s="587"/>
      <c r="CJ43" s="587"/>
      <c r="CK43" s="587"/>
      <c r="CL43" s="587"/>
      <c r="CM43" s="587"/>
      <c r="CN43" s="587"/>
      <c r="CO43" s="587"/>
      <c r="CP43" s="587"/>
      <c r="CQ43" s="587"/>
      <c r="CR43" s="587"/>
      <c r="CS43" s="587"/>
      <c r="CT43" s="587"/>
      <c r="CU43" s="587"/>
      <c r="CV43" s="587"/>
      <c r="CW43" s="587"/>
      <c r="CX43" s="587"/>
      <c r="CY43" s="587"/>
      <c r="CZ43" s="587"/>
      <c r="DA43" s="587"/>
      <c r="DB43" s="587"/>
      <c r="DC43" s="587"/>
      <c r="DD43" s="587"/>
      <c r="DE43" s="587"/>
      <c r="DF43" s="590"/>
      <c r="DG43" s="590"/>
    </row>
    <row r="44" spans="2:111" ht="21.55" customHeight="1">
      <c r="B44" s="390" t="str">
        <f>IF(D44&amp;E44="","",COUNT(B$8:B43)+1)</f>
        <v/>
      </c>
      <c r="C44" s="20"/>
      <c r="D44" s="268"/>
      <c r="E44" s="268"/>
      <c r="F44" s="268"/>
      <c r="G44" s="269"/>
      <c r="H44" s="262"/>
      <c r="I44" s="21"/>
      <c r="J44" s="22"/>
      <c r="K44" s="23"/>
      <c r="L44" s="24"/>
      <c r="M44" s="24"/>
      <c r="N44" s="385"/>
      <c r="O44" s="21"/>
      <c r="P44" s="23" t="str">
        <f t="shared" si="0"/>
        <v/>
      </c>
      <c r="Q44" s="235"/>
      <c r="R44" s="410"/>
      <c r="S44" s="255"/>
      <c r="T44" s="160"/>
      <c r="U44" s="25"/>
      <c r="V44" s="219"/>
      <c r="W44" s="500"/>
      <c r="X44" s="506"/>
      <c r="Y44" s="396"/>
      <c r="Z44" s="332"/>
      <c r="AA44" s="224"/>
      <c r="AB44" s="316"/>
      <c r="AC44" s="367"/>
      <c r="AD44" s="225"/>
      <c r="AE44" s="334"/>
      <c r="AF44" s="335"/>
      <c r="AG44" s="336"/>
      <c r="AH44" s="368"/>
      <c r="AI44" s="338"/>
      <c r="AJ44" s="339"/>
      <c r="AK44" s="340"/>
      <c r="AL44" s="341"/>
      <c r="AM44" s="342"/>
      <c r="AN44" s="343"/>
      <c r="AO44" s="585"/>
      <c r="AX44" s="587"/>
      <c r="AY44" s="587"/>
      <c r="AZ44" s="587"/>
      <c r="BA44" s="588"/>
      <c r="BB44" s="592" t="str">
        <f t="shared" si="1"/>
        <v/>
      </c>
      <c r="BC44" s="592" t="str">
        <f t="shared" si="2"/>
        <v/>
      </c>
      <c r="BD44" s="592" t="str">
        <f t="shared" si="3"/>
        <v>\</v>
      </c>
      <c r="BE44" s="592"/>
      <c r="BF44" s="592" t="str">
        <f t="shared" si="4"/>
        <v/>
      </c>
      <c r="BG44" s="592" t="str">
        <f t="shared" si="5"/>
        <v>\</v>
      </c>
      <c r="BH44" s="591"/>
      <c r="BI44" s="591"/>
      <c r="BJ44" s="591"/>
      <c r="BK44" s="591"/>
      <c r="BL44" s="592" t="str">
        <f t="shared" si="6"/>
        <v/>
      </c>
      <c r="BM44" s="588" t="str">
        <f t="shared" si="7"/>
        <v/>
      </c>
      <c r="BN44" s="588" t="str">
        <f t="shared" si="8"/>
        <v/>
      </c>
      <c r="BO44" s="588" t="str">
        <f t="shared" si="9"/>
        <v/>
      </c>
      <c r="BP44" s="591" t="str">
        <f t="shared" si="10"/>
        <v/>
      </c>
      <c r="BQ44" s="589" t="str">
        <f t="shared" si="11"/>
        <v/>
      </c>
      <c r="BR44" s="587"/>
      <c r="BS44" s="587"/>
      <c r="BT44" s="587"/>
      <c r="BU44" s="591"/>
      <c r="BV44" s="591"/>
      <c r="BW44" s="591"/>
      <c r="BX44" s="587"/>
      <c r="BY44" s="587"/>
      <c r="BZ44" s="587"/>
      <c r="CA44" s="587"/>
      <c r="CB44" s="587"/>
      <c r="CC44" s="587"/>
      <c r="CD44" s="587"/>
      <c r="CE44" s="587"/>
      <c r="CF44" s="587"/>
      <c r="CG44" s="587"/>
      <c r="CH44" s="587"/>
      <c r="CI44" s="587"/>
      <c r="CJ44" s="587"/>
      <c r="CK44" s="587"/>
      <c r="CL44" s="587"/>
      <c r="CM44" s="587"/>
      <c r="CN44" s="587"/>
      <c r="CO44" s="587"/>
      <c r="CP44" s="587"/>
      <c r="CQ44" s="587"/>
      <c r="CR44" s="587"/>
      <c r="CS44" s="587"/>
      <c r="CT44" s="587"/>
      <c r="CU44" s="587"/>
      <c r="CV44" s="587"/>
      <c r="CW44" s="587"/>
      <c r="CX44" s="587"/>
      <c r="CY44" s="587"/>
      <c r="CZ44" s="587"/>
      <c r="DA44" s="587"/>
      <c r="DB44" s="587"/>
      <c r="DC44" s="587"/>
      <c r="DD44" s="587"/>
      <c r="DE44" s="587"/>
      <c r="DF44" s="590"/>
      <c r="DG44" s="590"/>
    </row>
    <row r="45" spans="2:111" ht="21.55" customHeight="1">
      <c r="B45" s="390" t="str">
        <f>IF(D45&amp;E45="","",COUNT(B$8:B44)+1)</f>
        <v/>
      </c>
      <c r="C45" s="20"/>
      <c r="D45" s="268"/>
      <c r="E45" s="268"/>
      <c r="F45" s="268"/>
      <c r="G45" s="269"/>
      <c r="H45" s="262"/>
      <c r="I45" s="21"/>
      <c r="J45" s="22"/>
      <c r="K45" s="23"/>
      <c r="L45" s="24"/>
      <c r="M45" s="24"/>
      <c r="N45" s="385"/>
      <c r="O45" s="21"/>
      <c r="P45" s="23" t="str">
        <f t="shared" si="0"/>
        <v/>
      </c>
      <c r="Q45" s="235"/>
      <c r="R45" s="410"/>
      <c r="S45" s="255"/>
      <c r="T45" s="160"/>
      <c r="U45" s="25"/>
      <c r="V45" s="219"/>
      <c r="W45" s="500"/>
      <c r="X45" s="506"/>
      <c r="Y45" s="397"/>
      <c r="Z45" s="332"/>
      <c r="AA45" s="224"/>
      <c r="AB45" s="316"/>
      <c r="AC45" s="367"/>
      <c r="AD45" s="225"/>
      <c r="AE45" s="334"/>
      <c r="AF45" s="335"/>
      <c r="AG45" s="336"/>
      <c r="AH45" s="368"/>
      <c r="AI45" s="344"/>
      <c r="AJ45" s="339"/>
      <c r="AK45" s="340"/>
      <c r="AL45" s="341"/>
      <c r="AM45" s="342"/>
      <c r="AN45" s="343"/>
      <c r="AO45" s="585"/>
      <c r="AX45" s="587"/>
      <c r="AY45" s="587"/>
      <c r="AZ45" s="587"/>
      <c r="BA45" s="588"/>
      <c r="BB45" s="592" t="str">
        <f t="shared" si="1"/>
        <v/>
      </c>
      <c r="BC45" s="592" t="str">
        <f t="shared" si="2"/>
        <v/>
      </c>
      <c r="BD45" s="592" t="str">
        <f t="shared" si="3"/>
        <v>\</v>
      </c>
      <c r="BE45" s="592"/>
      <c r="BF45" s="592" t="str">
        <f t="shared" si="4"/>
        <v/>
      </c>
      <c r="BG45" s="592" t="str">
        <f t="shared" si="5"/>
        <v>\</v>
      </c>
      <c r="BH45" s="591"/>
      <c r="BI45" s="591"/>
      <c r="BJ45" s="591"/>
      <c r="BK45" s="591"/>
      <c r="BL45" s="592" t="str">
        <f t="shared" si="6"/>
        <v/>
      </c>
      <c r="BM45" s="588" t="str">
        <f t="shared" si="7"/>
        <v/>
      </c>
      <c r="BN45" s="588" t="str">
        <f t="shared" si="8"/>
        <v/>
      </c>
      <c r="BO45" s="588" t="str">
        <f t="shared" si="9"/>
        <v/>
      </c>
      <c r="BP45" s="591" t="str">
        <f t="shared" si="10"/>
        <v/>
      </c>
      <c r="BQ45" s="589" t="str">
        <f t="shared" si="11"/>
        <v/>
      </c>
      <c r="BR45" s="587"/>
      <c r="BS45" s="587"/>
      <c r="BT45" s="587"/>
      <c r="BU45" s="591"/>
      <c r="BV45" s="591"/>
      <c r="BW45" s="591"/>
      <c r="BX45" s="587"/>
      <c r="BY45" s="587"/>
      <c r="BZ45" s="587"/>
      <c r="CA45" s="587"/>
      <c r="CB45" s="587"/>
      <c r="CC45" s="587"/>
      <c r="CD45" s="587"/>
      <c r="CE45" s="587"/>
      <c r="CF45" s="587"/>
      <c r="CG45" s="587"/>
      <c r="CH45" s="587"/>
      <c r="CI45" s="587"/>
      <c r="CJ45" s="587"/>
      <c r="CK45" s="587"/>
      <c r="CL45" s="587"/>
      <c r="CM45" s="587"/>
      <c r="CN45" s="587"/>
      <c r="CO45" s="587"/>
      <c r="CP45" s="587"/>
      <c r="CQ45" s="587"/>
      <c r="CR45" s="587"/>
      <c r="CS45" s="587"/>
      <c r="CT45" s="587"/>
      <c r="CU45" s="587"/>
      <c r="CV45" s="587"/>
      <c r="CW45" s="587"/>
      <c r="CX45" s="587"/>
      <c r="CY45" s="587"/>
      <c r="CZ45" s="587"/>
      <c r="DA45" s="587"/>
      <c r="DB45" s="587"/>
      <c r="DC45" s="587"/>
      <c r="DD45" s="587"/>
      <c r="DE45" s="587"/>
      <c r="DF45" s="590"/>
      <c r="DG45" s="590"/>
    </row>
    <row r="46" spans="2:111" ht="21.55" customHeight="1">
      <c r="B46" s="390" t="str">
        <f>IF(D46&amp;E46="","",COUNT(B$8:B45)+1)</f>
        <v/>
      </c>
      <c r="C46" s="20"/>
      <c r="D46" s="268"/>
      <c r="E46" s="268"/>
      <c r="F46" s="268"/>
      <c r="G46" s="269"/>
      <c r="H46" s="262"/>
      <c r="I46" s="21"/>
      <c r="J46" s="22"/>
      <c r="K46" s="23"/>
      <c r="L46" s="24"/>
      <c r="M46" s="24"/>
      <c r="N46" s="385"/>
      <c r="O46" s="21"/>
      <c r="P46" s="23" t="str">
        <f t="shared" si="0"/>
        <v/>
      </c>
      <c r="Q46" s="235"/>
      <c r="R46" s="410"/>
      <c r="S46" s="255"/>
      <c r="T46" s="160"/>
      <c r="U46" s="25"/>
      <c r="V46" s="219"/>
      <c r="W46" s="500"/>
      <c r="X46" s="506"/>
      <c r="Y46" s="397"/>
      <c r="Z46" s="332"/>
      <c r="AA46" s="224"/>
      <c r="AB46" s="316"/>
      <c r="AC46" s="367"/>
      <c r="AD46" s="225"/>
      <c r="AE46" s="334"/>
      <c r="AF46" s="335"/>
      <c r="AG46" s="336"/>
      <c r="AH46" s="368"/>
      <c r="AI46" s="344"/>
      <c r="AJ46" s="339"/>
      <c r="AK46" s="340"/>
      <c r="AL46" s="341"/>
      <c r="AM46" s="342"/>
      <c r="AN46" s="343"/>
      <c r="AO46" s="585"/>
      <c r="AX46" s="587"/>
      <c r="AY46" s="587"/>
      <c r="AZ46" s="587"/>
      <c r="BA46" s="588"/>
      <c r="BB46" s="592" t="str">
        <f t="shared" si="1"/>
        <v/>
      </c>
      <c r="BC46" s="592" t="str">
        <f t="shared" si="2"/>
        <v/>
      </c>
      <c r="BD46" s="592" t="str">
        <f t="shared" si="3"/>
        <v>\</v>
      </c>
      <c r="BE46" s="592"/>
      <c r="BF46" s="592" t="str">
        <f t="shared" si="4"/>
        <v/>
      </c>
      <c r="BG46" s="592" t="str">
        <f t="shared" si="5"/>
        <v>\</v>
      </c>
      <c r="BH46" s="591"/>
      <c r="BI46" s="591"/>
      <c r="BJ46" s="591"/>
      <c r="BK46" s="591"/>
      <c r="BL46" s="592" t="str">
        <f t="shared" si="6"/>
        <v/>
      </c>
      <c r="BM46" s="588" t="str">
        <f t="shared" si="7"/>
        <v/>
      </c>
      <c r="BN46" s="588" t="str">
        <f t="shared" si="8"/>
        <v/>
      </c>
      <c r="BO46" s="588" t="str">
        <f t="shared" si="9"/>
        <v/>
      </c>
      <c r="BP46" s="591" t="str">
        <f t="shared" si="10"/>
        <v/>
      </c>
      <c r="BQ46" s="589" t="str">
        <f t="shared" si="11"/>
        <v/>
      </c>
      <c r="BR46" s="587"/>
      <c r="BS46" s="587"/>
      <c r="BT46" s="587"/>
      <c r="BU46" s="591"/>
      <c r="BV46" s="591"/>
      <c r="BW46" s="591"/>
      <c r="BX46" s="587"/>
      <c r="BY46" s="587"/>
      <c r="BZ46" s="587"/>
      <c r="CA46" s="587"/>
      <c r="CB46" s="587"/>
      <c r="CC46" s="587"/>
      <c r="CD46" s="587"/>
      <c r="CE46" s="587"/>
      <c r="CF46" s="587"/>
      <c r="CG46" s="587"/>
      <c r="CH46" s="587"/>
      <c r="CI46" s="587"/>
      <c r="CJ46" s="587"/>
      <c r="CK46" s="587"/>
      <c r="CL46" s="587"/>
      <c r="CM46" s="587"/>
      <c r="CN46" s="587"/>
      <c r="CO46" s="587"/>
      <c r="CP46" s="587"/>
      <c r="CQ46" s="587"/>
      <c r="CR46" s="587"/>
      <c r="CS46" s="587"/>
      <c r="CT46" s="587"/>
      <c r="CU46" s="587"/>
      <c r="CV46" s="587"/>
      <c r="CW46" s="587"/>
      <c r="CX46" s="587"/>
      <c r="CY46" s="587"/>
      <c r="CZ46" s="587"/>
      <c r="DA46" s="587"/>
      <c r="DB46" s="587"/>
      <c r="DC46" s="587"/>
      <c r="DD46" s="587"/>
      <c r="DE46" s="587"/>
      <c r="DF46" s="590"/>
      <c r="DG46" s="590"/>
    </row>
    <row r="47" spans="2:111" ht="21.55" customHeight="1">
      <c r="B47" s="391" t="str">
        <f>IF(D47&amp;E47="","",COUNT(B$8:B46)+1)</f>
        <v/>
      </c>
      <c r="C47" s="26"/>
      <c r="D47" s="270"/>
      <c r="E47" s="270"/>
      <c r="F47" s="270"/>
      <c r="G47" s="271"/>
      <c r="H47" s="263"/>
      <c r="I47" s="27"/>
      <c r="J47" s="28"/>
      <c r="K47" s="29"/>
      <c r="L47" s="30"/>
      <c r="M47" s="30"/>
      <c r="N47" s="387"/>
      <c r="O47" s="27"/>
      <c r="P47" s="29" t="str">
        <f t="shared" si="0"/>
        <v/>
      </c>
      <c r="Q47" s="236"/>
      <c r="R47" s="411"/>
      <c r="S47" s="256"/>
      <c r="T47" s="162"/>
      <c r="U47" s="31"/>
      <c r="V47" s="220"/>
      <c r="W47" s="502"/>
      <c r="X47" s="507"/>
      <c r="Y47" s="398"/>
      <c r="Z47" s="345"/>
      <c r="AA47" s="226"/>
      <c r="AB47" s="317"/>
      <c r="AC47" s="369"/>
      <c r="AD47" s="227"/>
      <c r="AE47" s="347"/>
      <c r="AF47" s="348"/>
      <c r="AG47" s="349"/>
      <c r="AH47" s="370"/>
      <c r="AI47" s="351"/>
      <c r="AJ47" s="352"/>
      <c r="AK47" s="353"/>
      <c r="AL47" s="354"/>
      <c r="AM47" s="355"/>
      <c r="AN47" s="356"/>
      <c r="AO47" s="583"/>
      <c r="AX47" s="587"/>
      <c r="AY47" s="587"/>
      <c r="AZ47" s="587"/>
      <c r="BA47" s="588"/>
      <c r="BB47" s="592" t="str">
        <f t="shared" si="1"/>
        <v/>
      </c>
      <c r="BC47" s="592" t="str">
        <f t="shared" si="2"/>
        <v/>
      </c>
      <c r="BD47" s="592" t="str">
        <f t="shared" si="3"/>
        <v>\</v>
      </c>
      <c r="BE47" s="592"/>
      <c r="BF47" s="592" t="str">
        <f t="shared" si="4"/>
        <v/>
      </c>
      <c r="BG47" s="592" t="str">
        <f t="shared" si="5"/>
        <v>\</v>
      </c>
      <c r="BH47" s="591"/>
      <c r="BI47" s="591"/>
      <c r="BJ47" s="591"/>
      <c r="BK47" s="591"/>
      <c r="BL47" s="592" t="str">
        <f t="shared" si="6"/>
        <v/>
      </c>
      <c r="BM47" s="588" t="str">
        <f t="shared" si="7"/>
        <v/>
      </c>
      <c r="BN47" s="588" t="str">
        <f t="shared" si="8"/>
        <v/>
      </c>
      <c r="BO47" s="588" t="str">
        <f t="shared" si="9"/>
        <v/>
      </c>
      <c r="BP47" s="591" t="str">
        <f t="shared" si="10"/>
        <v/>
      </c>
      <c r="BQ47" s="589" t="str">
        <f t="shared" si="11"/>
        <v/>
      </c>
      <c r="BR47" s="587"/>
      <c r="BS47" s="587"/>
      <c r="BT47" s="587"/>
      <c r="BU47" s="591"/>
      <c r="BV47" s="591"/>
      <c r="BW47" s="591"/>
      <c r="BX47" s="587"/>
      <c r="BY47" s="587"/>
      <c r="BZ47" s="587"/>
      <c r="CA47" s="587"/>
      <c r="CB47" s="587"/>
      <c r="CC47" s="587"/>
      <c r="CD47" s="587"/>
      <c r="CE47" s="587"/>
      <c r="CF47" s="587"/>
      <c r="CG47" s="587"/>
      <c r="CH47" s="587"/>
      <c r="CI47" s="587"/>
      <c r="CJ47" s="587"/>
      <c r="CK47" s="587"/>
      <c r="CL47" s="587"/>
      <c r="CM47" s="587"/>
      <c r="CN47" s="587"/>
      <c r="CO47" s="587"/>
      <c r="CP47" s="587"/>
      <c r="CQ47" s="587"/>
      <c r="CR47" s="587"/>
      <c r="CS47" s="587"/>
      <c r="CT47" s="587"/>
      <c r="CU47" s="587"/>
      <c r="CV47" s="587"/>
      <c r="CW47" s="587"/>
      <c r="CX47" s="587"/>
      <c r="CY47" s="587"/>
      <c r="CZ47" s="587"/>
      <c r="DA47" s="587"/>
      <c r="DB47" s="587"/>
      <c r="DC47" s="587"/>
      <c r="DD47" s="587"/>
      <c r="DE47" s="587"/>
      <c r="DF47" s="590"/>
      <c r="DG47" s="590"/>
    </row>
    <row r="48" spans="2:111" ht="21.55" customHeight="1">
      <c r="B48" s="392" t="str">
        <f>IF(D48&amp;E48="","",COUNT(B$8:B47)+1)</f>
        <v/>
      </c>
      <c r="C48" s="32"/>
      <c r="D48" s="272"/>
      <c r="E48" s="272"/>
      <c r="F48" s="272"/>
      <c r="G48" s="273"/>
      <c r="H48" s="264"/>
      <c r="I48" s="33"/>
      <c r="J48" s="34"/>
      <c r="K48" s="35"/>
      <c r="L48" s="35"/>
      <c r="M48" s="35"/>
      <c r="N48" s="388"/>
      <c r="O48" s="33"/>
      <c r="P48" s="35" t="str">
        <f t="shared" si="0"/>
        <v/>
      </c>
      <c r="Q48" s="237"/>
      <c r="R48" s="412"/>
      <c r="S48" s="254"/>
      <c r="T48" s="163"/>
      <c r="U48" s="36"/>
      <c r="V48" s="221"/>
      <c r="W48" s="504"/>
      <c r="X48" s="505"/>
      <c r="Y48" s="399"/>
      <c r="Z48" s="357"/>
      <c r="AA48" s="228"/>
      <c r="AB48" s="318"/>
      <c r="AC48" s="358"/>
      <c r="AD48" s="229"/>
      <c r="AE48" s="359"/>
      <c r="AF48" s="360"/>
      <c r="AG48" s="361"/>
      <c r="AH48" s="371"/>
      <c r="AI48" s="326"/>
      <c r="AJ48" s="363"/>
      <c r="AK48" s="364"/>
      <c r="AL48" s="365"/>
      <c r="AM48" s="192"/>
      <c r="AN48" s="366"/>
      <c r="AO48" s="586"/>
      <c r="AX48" s="587"/>
      <c r="AY48" s="587"/>
      <c r="AZ48" s="587"/>
      <c r="BA48" s="588"/>
      <c r="BB48" s="592" t="str">
        <f t="shared" si="1"/>
        <v/>
      </c>
      <c r="BC48" s="592" t="str">
        <f t="shared" si="2"/>
        <v/>
      </c>
      <c r="BD48" s="592" t="str">
        <f t="shared" si="3"/>
        <v>\</v>
      </c>
      <c r="BE48" s="592"/>
      <c r="BF48" s="592" t="str">
        <f t="shared" si="4"/>
        <v/>
      </c>
      <c r="BG48" s="592" t="str">
        <f t="shared" si="5"/>
        <v>\</v>
      </c>
      <c r="BH48" s="591"/>
      <c r="BI48" s="591"/>
      <c r="BJ48" s="591"/>
      <c r="BK48" s="591"/>
      <c r="BL48" s="592" t="str">
        <f t="shared" si="6"/>
        <v/>
      </c>
      <c r="BM48" s="588" t="str">
        <f t="shared" si="7"/>
        <v/>
      </c>
      <c r="BN48" s="588" t="str">
        <f t="shared" si="8"/>
        <v/>
      </c>
      <c r="BO48" s="588" t="str">
        <f t="shared" si="9"/>
        <v/>
      </c>
      <c r="BP48" s="591" t="str">
        <f t="shared" si="10"/>
        <v/>
      </c>
      <c r="BQ48" s="589" t="str">
        <f t="shared" si="11"/>
        <v/>
      </c>
      <c r="BR48" s="587"/>
      <c r="BS48" s="587"/>
      <c r="BT48" s="587"/>
      <c r="BU48" s="591"/>
      <c r="BV48" s="591"/>
      <c r="BW48" s="591"/>
      <c r="BX48" s="587"/>
      <c r="BY48" s="587"/>
      <c r="BZ48" s="587"/>
      <c r="CA48" s="587"/>
      <c r="CB48" s="587"/>
      <c r="CC48" s="587"/>
      <c r="CD48" s="587"/>
      <c r="CE48" s="587"/>
      <c r="CF48" s="587"/>
      <c r="CG48" s="587"/>
      <c r="CH48" s="587"/>
      <c r="CI48" s="587"/>
      <c r="CJ48" s="587"/>
      <c r="CK48" s="587"/>
      <c r="CL48" s="587"/>
      <c r="CM48" s="587"/>
      <c r="CN48" s="587"/>
      <c r="CO48" s="587"/>
      <c r="CP48" s="587"/>
      <c r="CQ48" s="587"/>
      <c r="CR48" s="587"/>
      <c r="CS48" s="587"/>
      <c r="CT48" s="587"/>
      <c r="CU48" s="587"/>
      <c r="CV48" s="587"/>
      <c r="CW48" s="587"/>
      <c r="CX48" s="587"/>
      <c r="CY48" s="587"/>
      <c r="CZ48" s="587"/>
      <c r="DA48" s="587"/>
      <c r="DB48" s="587"/>
      <c r="DC48" s="587"/>
      <c r="DD48" s="587"/>
      <c r="DE48" s="587"/>
      <c r="DF48" s="590"/>
      <c r="DG48" s="590"/>
    </row>
    <row r="49" spans="2:120" ht="21.55" customHeight="1">
      <c r="B49" s="390" t="str">
        <f>IF(D49&amp;E49="","",COUNT(B$8:B48)+1)</f>
        <v/>
      </c>
      <c r="C49" s="20"/>
      <c r="D49" s="268"/>
      <c r="E49" s="268"/>
      <c r="F49" s="268"/>
      <c r="G49" s="269"/>
      <c r="H49" s="262"/>
      <c r="I49" s="21"/>
      <c r="J49" s="22"/>
      <c r="K49" s="23"/>
      <c r="L49" s="24"/>
      <c r="M49" s="24"/>
      <c r="N49" s="385"/>
      <c r="O49" s="21"/>
      <c r="P49" s="23" t="str">
        <f t="shared" si="0"/>
        <v/>
      </c>
      <c r="Q49" s="235"/>
      <c r="R49" s="410"/>
      <c r="S49" s="255"/>
      <c r="T49" s="160"/>
      <c r="U49" s="25"/>
      <c r="V49" s="219"/>
      <c r="W49" s="500"/>
      <c r="X49" s="506"/>
      <c r="Y49" s="396"/>
      <c r="Z49" s="332"/>
      <c r="AA49" s="224"/>
      <c r="AB49" s="316"/>
      <c r="AC49" s="367"/>
      <c r="AD49" s="225"/>
      <c r="AE49" s="334"/>
      <c r="AF49" s="335"/>
      <c r="AG49" s="336"/>
      <c r="AH49" s="368"/>
      <c r="AI49" s="338"/>
      <c r="AJ49" s="339"/>
      <c r="AK49" s="340"/>
      <c r="AL49" s="341"/>
      <c r="AM49" s="342"/>
      <c r="AN49" s="343"/>
      <c r="AO49" s="585"/>
      <c r="AX49" s="587"/>
      <c r="AY49" s="587"/>
      <c r="AZ49" s="587"/>
      <c r="BA49" s="588"/>
      <c r="BB49" s="592" t="str">
        <f t="shared" si="1"/>
        <v/>
      </c>
      <c r="BC49" s="592" t="str">
        <f t="shared" si="2"/>
        <v/>
      </c>
      <c r="BD49" s="592" t="str">
        <f t="shared" si="3"/>
        <v>\</v>
      </c>
      <c r="BE49" s="592"/>
      <c r="BF49" s="592" t="str">
        <f t="shared" si="4"/>
        <v/>
      </c>
      <c r="BG49" s="592" t="str">
        <f t="shared" si="5"/>
        <v>\</v>
      </c>
      <c r="BH49" s="591"/>
      <c r="BI49" s="591"/>
      <c r="BJ49" s="591"/>
      <c r="BK49" s="591"/>
      <c r="BL49" s="592" t="str">
        <f t="shared" si="6"/>
        <v/>
      </c>
      <c r="BM49" s="588" t="str">
        <f t="shared" si="7"/>
        <v/>
      </c>
      <c r="BN49" s="588" t="str">
        <f t="shared" si="8"/>
        <v/>
      </c>
      <c r="BO49" s="588" t="str">
        <f t="shared" si="9"/>
        <v/>
      </c>
      <c r="BP49" s="591" t="str">
        <f t="shared" si="10"/>
        <v/>
      </c>
      <c r="BQ49" s="589" t="str">
        <f t="shared" si="11"/>
        <v/>
      </c>
      <c r="BR49" s="587"/>
      <c r="BS49" s="587"/>
      <c r="BT49" s="587"/>
      <c r="BU49" s="591"/>
      <c r="BV49" s="591"/>
      <c r="BW49" s="591"/>
      <c r="BX49" s="587"/>
      <c r="BY49" s="587"/>
      <c r="BZ49" s="587"/>
      <c r="CA49" s="587"/>
      <c r="CB49" s="587"/>
      <c r="CC49" s="587"/>
      <c r="CD49" s="587"/>
      <c r="CE49" s="587"/>
      <c r="CF49" s="587"/>
      <c r="CG49" s="587"/>
      <c r="CH49" s="587"/>
      <c r="CI49" s="587"/>
      <c r="CJ49" s="587"/>
      <c r="CK49" s="587"/>
      <c r="CL49" s="587"/>
      <c r="CM49" s="587"/>
      <c r="CN49" s="587"/>
      <c r="CO49" s="587"/>
      <c r="CP49" s="587"/>
      <c r="CQ49" s="587"/>
      <c r="CR49" s="587"/>
      <c r="CS49" s="587"/>
      <c r="CT49" s="587"/>
      <c r="CU49" s="587"/>
      <c r="CV49" s="587"/>
      <c r="CW49" s="587"/>
      <c r="CX49" s="587"/>
      <c r="CY49" s="587"/>
      <c r="CZ49" s="587"/>
      <c r="DA49" s="587"/>
      <c r="DB49" s="587"/>
      <c r="DC49" s="587"/>
      <c r="DD49" s="587"/>
      <c r="DE49" s="587"/>
      <c r="DF49" s="590"/>
      <c r="DG49" s="590"/>
    </row>
    <row r="50" spans="2:120" ht="21.55" customHeight="1">
      <c r="B50" s="390" t="str">
        <f>IF(D50&amp;E50="","",COUNT(B$8:B49)+1)</f>
        <v/>
      </c>
      <c r="C50" s="20"/>
      <c r="D50" s="268"/>
      <c r="E50" s="268"/>
      <c r="F50" s="268"/>
      <c r="G50" s="269"/>
      <c r="H50" s="262"/>
      <c r="I50" s="21"/>
      <c r="J50" s="22"/>
      <c r="K50" s="23"/>
      <c r="L50" s="24"/>
      <c r="M50" s="24"/>
      <c r="N50" s="385"/>
      <c r="O50" s="21"/>
      <c r="P50" s="23" t="str">
        <f t="shared" si="0"/>
        <v/>
      </c>
      <c r="Q50" s="235"/>
      <c r="R50" s="410"/>
      <c r="S50" s="255"/>
      <c r="T50" s="160"/>
      <c r="U50" s="25"/>
      <c r="V50" s="219"/>
      <c r="W50" s="500"/>
      <c r="X50" s="506"/>
      <c r="Y50" s="397"/>
      <c r="Z50" s="332"/>
      <c r="AA50" s="224"/>
      <c r="AB50" s="316"/>
      <c r="AC50" s="367"/>
      <c r="AD50" s="225"/>
      <c r="AE50" s="334"/>
      <c r="AF50" s="335"/>
      <c r="AG50" s="336"/>
      <c r="AH50" s="368"/>
      <c r="AI50" s="344"/>
      <c r="AJ50" s="339"/>
      <c r="AK50" s="340"/>
      <c r="AL50" s="341"/>
      <c r="AM50" s="342"/>
      <c r="AN50" s="343"/>
      <c r="AO50" s="585"/>
      <c r="AX50" s="587"/>
      <c r="AY50" s="587"/>
      <c r="AZ50" s="587"/>
      <c r="BA50" s="588"/>
      <c r="BB50" s="592" t="str">
        <f t="shared" si="1"/>
        <v/>
      </c>
      <c r="BC50" s="592" t="str">
        <f t="shared" si="2"/>
        <v/>
      </c>
      <c r="BD50" s="592" t="str">
        <f t="shared" si="3"/>
        <v>\</v>
      </c>
      <c r="BE50" s="592"/>
      <c r="BF50" s="592" t="str">
        <f t="shared" si="4"/>
        <v/>
      </c>
      <c r="BG50" s="592" t="str">
        <f t="shared" si="5"/>
        <v>\</v>
      </c>
      <c r="BH50" s="591"/>
      <c r="BI50" s="591"/>
      <c r="BJ50" s="591"/>
      <c r="BK50" s="591"/>
      <c r="BL50" s="592" t="str">
        <f t="shared" si="6"/>
        <v/>
      </c>
      <c r="BM50" s="588" t="str">
        <f t="shared" si="7"/>
        <v/>
      </c>
      <c r="BN50" s="588" t="str">
        <f t="shared" si="8"/>
        <v/>
      </c>
      <c r="BO50" s="588" t="str">
        <f t="shared" si="9"/>
        <v/>
      </c>
      <c r="BP50" s="591" t="str">
        <f t="shared" si="10"/>
        <v/>
      </c>
      <c r="BQ50" s="589" t="str">
        <f t="shared" si="11"/>
        <v/>
      </c>
      <c r="BR50" s="587"/>
      <c r="BS50" s="587"/>
      <c r="BT50" s="587"/>
      <c r="BU50" s="591"/>
      <c r="BV50" s="591"/>
      <c r="BW50" s="591"/>
      <c r="BX50" s="587"/>
      <c r="BY50" s="587"/>
      <c r="BZ50" s="587"/>
      <c r="CA50" s="587"/>
      <c r="CB50" s="587"/>
      <c r="CC50" s="587"/>
      <c r="CD50" s="587"/>
      <c r="CE50" s="587"/>
      <c r="CF50" s="587"/>
      <c r="CG50" s="587"/>
      <c r="CH50" s="587"/>
      <c r="CI50" s="587"/>
      <c r="CJ50" s="587"/>
      <c r="CK50" s="587"/>
      <c r="CL50" s="587"/>
      <c r="CM50" s="587"/>
      <c r="CN50" s="587"/>
      <c r="CO50" s="587"/>
      <c r="CP50" s="587"/>
      <c r="CQ50" s="587"/>
      <c r="CR50" s="587"/>
      <c r="CS50" s="587"/>
      <c r="CT50" s="587"/>
      <c r="CU50" s="587"/>
      <c r="CV50" s="587"/>
      <c r="CW50" s="587"/>
      <c r="CX50" s="587"/>
      <c r="CY50" s="587"/>
      <c r="CZ50" s="587"/>
      <c r="DA50" s="587"/>
      <c r="DB50" s="587"/>
      <c r="DC50" s="587"/>
      <c r="DD50" s="587"/>
      <c r="DE50" s="587"/>
      <c r="DF50" s="590"/>
      <c r="DG50" s="590"/>
    </row>
    <row r="51" spans="2:120" ht="21.55" customHeight="1">
      <c r="B51" s="390" t="str">
        <f>IF(D51&amp;E51="","",COUNT(B$8:B50)+1)</f>
        <v/>
      </c>
      <c r="C51" s="20"/>
      <c r="D51" s="268"/>
      <c r="E51" s="268"/>
      <c r="F51" s="268"/>
      <c r="G51" s="269"/>
      <c r="H51" s="262"/>
      <c r="I51" s="21"/>
      <c r="J51" s="22"/>
      <c r="K51" s="23"/>
      <c r="L51" s="24"/>
      <c r="M51" s="24"/>
      <c r="N51" s="385"/>
      <c r="O51" s="21"/>
      <c r="P51" s="23" t="str">
        <f t="shared" si="0"/>
        <v/>
      </c>
      <c r="Q51" s="235"/>
      <c r="R51" s="410"/>
      <c r="S51" s="255"/>
      <c r="T51" s="160"/>
      <c r="U51" s="25"/>
      <c r="V51" s="219"/>
      <c r="W51" s="500"/>
      <c r="X51" s="506"/>
      <c r="Y51" s="397"/>
      <c r="Z51" s="332"/>
      <c r="AA51" s="224"/>
      <c r="AB51" s="316"/>
      <c r="AC51" s="367"/>
      <c r="AD51" s="225"/>
      <c r="AE51" s="334"/>
      <c r="AF51" s="335"/>
      <c r="AG51" s="336"/>
      <c r="AH51" s="368"/>
      <c r="AI51" s="344"/>
      <c r="AJ51" s="339"/>
      <c r="AK51" s="340"/>
      <c r="AL51" s="341"/>
      <c r="AM51" s="342"/>
      <c r="AN51" s="343"/>
      <c r="AO51" s="585"/>
      <c r="AX51" s="587"/>
      <c r="AY51" s="587"/>
      <c r="AZ51" s="587"/>
      <c r="BA51" s="588"/>
      <c r="BB51" s="592" t="str">
        <f t="shared" si="1"/>
        <v/>
      </c>
      <c r="BC51" s="592" t="str">
        <f t="shared" si="2"/>
        <v/>
      </c>
      <c r="BD51" s="592" t="str">
        <f t="shared" si="3"/>
        <v>\</v>
      </c>
      <c r="BE51" s="592"/>
      <c r="BF51" s="592" t="str">
        <f t="shared" si="4"/>
        <v/>
      </c>
      <c r="BG51" s="592" t="str">
        <f t="shared" si="5"/>
        <v>\</v>
      </c>
      <c r="BH51" s="591"/>
      <c r="BI51" s="591"/>
      <c r="BJ51" s="591"/>
      <c r="BK51" s="591"/>
      <c r="BL51" s="592" t="str">
        <f t="shared" si="6"/>
        <v/>
      </c>
      <c r="BM51" s="588" t="str">
        <f t="shared" si="7"/>
        <v/>
      </c>
      <c r="BN51" s="588" t="str">
        <f t="shared" si="8"/>
        <v/>
      </c>
      <c r="BO51" s="588" t="str">
        <f t="shared" si="9"/>
        <v/>
      </c>
      <c r="BP51" s="591" t="str">
        <f t="shared" si="10"/>
        <v/>
      </c>
      <c r="BQ51" s="589" t="str">
        <f t="shared" si="11"/>
        <v/>
      </c>
      <c r="BR51" s="587"/>
      <c r="BS51" s="587"/>
      <c r="BT51" s="587"/>
      <c r="BU51" s="591"/>
      <c r="BV51" s="591"/>
      <c r="BW51" s="591"/>
      <c r="BX51" s="587"/>
      <c r="BY51" s="587"/>
      <c r="BZ51" s="587"/>
      <c r="CA51" s="587"/>
      <c r="CB51" s="587"/>
      <c r="CC51" s="587"/>
      <c r="CD51" s="587"/>
      <c r="CE51" s="587"/>
      <c r="CF51" s="587"/>
      <c r="CG51" s="587"/>
      <c r="CH51" s="587"/>
      <c r="CI51" s="587"/>
      <c r="CJ51" s="587"/>
      <c r="CK51" s="587"/>
      <c r="CL51" s="587"/>
      <c r="CM51" s="587"/>
      <c r="CN51" s="587"/>
      <c r="CO51" s="587"/>
      <c r="CP51" s="587"/>
      <c r="CQ51" s="587"/>
      <c r="CR51" s="587"/>
      <c r="CS51" s="587"/>
      <c r="CT51" s="587"/>
      <c r="CU51" s="587"/>
      <c r="CV51" s="587"/>
      <c r="CW51" s="587"/>
      <c r="CX51" s="587"/>
      <c r="CY51" s="587"/>
      <c r="CZ51" s="587"/>
      <c r="DA51" s="587"/>
      <c r="DB51" s="587"/>
      <c r="DC51" s="587"/>
      <c r="DD51" s="587"/>
      <c r="DE51" s="587"/>
      <c r="DF51" s="590"/>
      <c r="DG51" s="590"/>
    </row>
    <row r="52" spans="2:120" ht="21.55" customHeight="1">
      <c r="B52" s="391" t="str">
        <f>IF(D52&amp;E52="","",COUNT(B$8:B51)+1)</f>
        <v/>
      </c>
      <c r="C52" s="26"/>
      <c r="D52" s="270"/>
      <c r="E52" s="270"/>
      <c r="F52" s="270"/>
      <c r="G52" s="271"/>
      <c r="H52" s="263"/>
      <c r="I52" s="27"/>
      <c r="J52" s="28"/>
      <c r="K52" s="29"/>
      <c r="L52" s="30"/>
      <c r="M52" s="30"/>
      <c r="N52" s="387"/>
      <c r="O52" s="27"/>
      <c r="P52" s="29" t="str">
        <f t="shared" si="0"/>
        <v/>
      </c>
      <c r="Q52" s="236"/>
      <c r="R52" s="411"/>
      <c r="S52" s="256"/>
      <c r="T52" s="162"/>
      <c r="U52" s="31"/>
      <c r="V52" s="220"/>
      <c r="W52" s="502"/>
      <c r="X52" s="507"/>
      <c r="Y52" s="398"/>
      <c r="Z52" s="345"/>
      <c r="AA52" s="226"/>
      <c r="AB52" s="317"/>
      <c r="AC52" s="369"/>
      <c r="AD52" s="227"/>
      <c r="AE52" s="347"/>
      <c r="AF52" s="348"/>
      <c r="AG52" s="349"/>
      <c r="AH52" s="370"/>
      <c r="AI52" s="351"/>
      <c r="AJ52" s="352"/>
      <c r="AK52" s="353"/>
      <c r="AL52" s="354"/>
      <c r="AM52" s="355"/>
      <c r="AN52" s="356"/>
      <c r="AO52" s="583"/>
      <c r="AX52" s="587"/>
      <c r="AY52" s="587"/>
      <c r="AZ52" s="587"/>
      <c r="BA52" s="588"/>
      <c r="BB52" s="592" t="str">
        <f t="shared" si="1"/>
        <v/>
      </c>
      <c r="BC52" s="592" t="str">
        <f t="shared" si="2"/>
        <v/>
      </c>
      <c r="BD52" s="592" t="str">
        <f t="shared" si="3"/>
        <v>\</v>
      </c>
      <c r="BE52" s="592"/>
      <c r="BF52" s="592" t="str">
        <f t="shared" si="4"/>
        <v/>
      </c>
      <c r="BG52" s="592" t="str">
        <f t="shared" si="5"/>
        <v>\</v>
      </c>
      <c r="BH52" s="591"/>
      <c r="BI52" s="591"/>
      <c r="BJ52" s="591"/>
      <c r="BK52" s="591"/>
      <c r="BL52" s="592" t="str">
        <f t="shared" si="6"/>
        <v/>
      </c>
      <c r="BM52" s="588" t="str">
        <f t="shared" si="7"/>
        <v/>
      </c>
      <c r="BN52" s="588" t="str">
        <f t="shared" si="8"/>
        <v/>
      </c>
      <c r="BO52" s="588" t="str">
        <f t="shared" si="9"/>
        <v/>
      </c>
      <c r="BP52" s="591" t="str">
        <f t="shared" si="10"/>
        <v/>
      </c>
      <c r="BQ52" s="589" t="str">
        <f t="shared" si="11"/>
        <v/>
      </c>
      <c r="BR52" s="587"/>
      <c r="BS52" s="587"/>
      <c r="BT52" s="587"/>
      <c r="BU52" s="591"/>
      <c r="BV52" s="591"/>
      <c r="BW52" s="591"/>
      <c r="BX52" s="587"/>
      <c r="BY52" s="587"/>
      <c r="BZ52" s="587"/>
      <c r="CA52" s="587"/>
      <c r="CB52" s="587"/>
      <c r="CC52" s="587"/>
      <c r="CD52" s="587"/>
      <c r="CE52" s="587"/>
      <c r="CF52" s="587"/>
      <c r="CG52" s="587"/>
      <c r="CH52" s="587"/>
      <c r="CI52" s="587"/>
      <c r="CJ52" s="587"/>
      <c r="CK52" s="587"/>
      <c r="CL52" s="587"/>
      <c r="CM52" s="587"/>
      <c r="CN52" s="587"/>
      <c r="CO52" s="587"/>
      <c r="CP52" s="587"/>
      <c r="CQ52" s="587"/>
      <c r="CR52" s="587"/>
      <c r="CS52" s="587"/>
      <c r="CT52" s="587"/>
      <c r="CU52" s="587"/>
      <c r="CV52" s="587"/>
      <c r="CW52" s="587"/>
      <c r="CX52" s="587"/>
      <c r="CY52" s="587"/>
      <c r="CZ52" s="587"/>
      <c r="DA52" s="587"/>
      <c r="DB52" s="587"/>
      <c r="DC52" s="587"/>
      <c r="DD52" s="587"/>
      <c r="DE52" s="587"/>
      <c r="DF52" s="590"/>
      <c r="DG52" s="590"/>
    </row>
    <row r="53" spans="2:120" ht="21.55" customHeight="1">
      <c r="B53" s="392" t="str">
        <f>IF(D53&amp;E53="","",COUNT(B$8:B52)+1)</f>
        <v/>
      </c>
      <c r="C53" s="32"/>
      <c r="D53" s="272"/>
      <c r="E53" s="272"/>
      <c r="F53" s="272"/>
      <c r="G53" s="273"/>
      <c r="H53" s="264"/>
      <c r="I53" s="33"/>
      <c r="J53" s="34"/>
      <c r="K53" s="35"/>
      <c r="L53" s="35"/>
      <c r="M53" s="35"/>
      <c r="N53" s="388"/>
      <c r="O53" s="33"/>
      <c r="P53" s="35" t="str">
        <f t="shared" si="0"/>
        <v/>
      </c>
      <c r="Q53" s="237"/>
      <c r="R53" s="412"/>
      <c r="S53" s="254"/>
      <c r="T53" s="163"/>
      <c r="U53" s="36"/>
      <c r="V53" s="221"/>
      <c r="W53" s="504"/>
      <c r="X53" s="505"/>
      <c r="Y53" s="399"/>
      <c r="Z53" s="357"/>
      <c r="AA53" s="228"/>
      <c r="AB53" s="318"/>
      <c r="AC53" s="358"/>
      <c r="AD53" s="229"/>
      <c r="AE53" s="359"/>
      <c r="AF53" s="360"/>
      <c r="AG53" s="361"/>
      <c r="AH53" s="371"/>
      <c r="AI53" s="326"/>
      <c r="AJ53" s="363"/>
      <c r="AK53" s="364"/>
      <c r="AL53" s="365"/>
      <c r="AM53" s="192"/>
      <c r="AN53" s="366"/>
      <c r="AO53" s="586"/>
      <c r="AX53" s="587"/>
      <c r="AY53" s="587"/>
      <c r="AZ53" s="587"/>
      <c r="BA53" s="588"/>
      <c r="BB53" s="592" t="str">
        <f t="shared" si="1"/>
        <v/>
      </c>
      <c r="BC53" s="592" t="str">
        <f t="shared" si="2"/>
        <v/>
      </c>
      <c r="BD53" s="592" t="str">
        <f t="shared" si="3"/>
        <v>\</v>
      </c>
      <c r="BE53" s="592"/>
      <c r="BF53" s="592" t="str">
        <f t="shared" si="4"/>
        <v/>
      </c>
      <c r="BG53" s="592" t="str">
        <f t="shared" si="5"/>
        <v>\</v>
      </c>
      <c r="BH53" s="591"/>
      <c r="BI53" s="591"/>
      <c r="BJ53" s="591"/>
      <c r="BK53" s="591"/>
      <c r="BL53" s="592" t="str">
        <f t="shared" si="6"/>
        <v/>
      </c>
      <c r="BM53" s="588" t="str">
        <f t="shared" si="7"/>
        <v/>
      </c>
      <c r="BN53" s="588" t="str">
        <f t="shared" si="8"/>
        <v/>
      </c>
      <c r="BO53" s="588" t="str">
        <f t="shared" si="9"/>
        <v/>
      </c>
      <c r="BP53" s="591" t="str">
        <f t="shared" si="10"/>
        <v/>
      </c>
      <c r="BQ53" s="589" t="str">
        <f t="shared" si="11"/>
        <v/>
      </c>
      <c r="BR53" s="587"/>
      <c r="BS53" s="587"/>
      <c r="BT53" s="587"/>
      <c r="BU53" s="591"/>
      <c r="BV53" s="591"/>
      <c r="BW53" s="591"/>
      <c r="BX53" s="587"/>
      <c r="BY53" s="587"/>
      <c r="BZ53" s="587"/>
      <c r="CA53" s="587"/>
      <c r="CB53" s="587"/>
      <c r="CC53" s="587"/>
      <c r="CD53" s="587"/>
      <c r="CE53" s="587"/>
      <c r="CF53" s="587"/>
      <c r="CG53" s="587"/>
      <c r="CH53" s="587"/>
      <c r="CI53" s="587"/>
      <c r="CJ53" s="587"/>
      <c r="CK53" s="587"/>
      <c r="CL53" s="587"/>
      <c r="CM53" s="587"/>
      <c r="CN53" s="587"/>
      <c r="CO53" s="587"/>
      <c r="CP53" s="587"/>
      <c r="CQ53" s="587"/>
      <c r="CR53" s="587"/>
      <c r="CS53" s="587"/>
      <c r="CT53" s="587"/>
      <c r="CU53" s="587"/>
      <c r="CV53" s="587"/>
      <c r="CW53" s="587"/>
      <c r="CX53" s="587"/>
      <c r="CY53" s="587"/>
      <c r="CZ53" s="587"/>
      <c r="DA53" s="587"/>
      <c r="DB53" s="587"/>
      <c r="DC53" s="587"/>
      <c r="DD53" s="587"/>
      <c r="DE53" s="587"/>
      <c r="DF53" s="590"/>
      <c r="DG53" s="590"/>
    </row>
    <row r="54" spans="2:120" ht="21.55" customHeight="1">
      <c r="B54" s="390" t="str">
        <f>IF(D54&amp;E54="","",COUNT(B$8:B53)+1)</f>
        <v/>
      </c>
      <c r="C54" s="20"/>
      <c r="D54" s="268"/>
      <c r="E54" s="268"/>
      <c r="F54" s="268"/>
      <c r="G54" s="269"/>
      <c r="H54" s="262"/>
      <c r="I54" s="21"/>
      <c r="J54" s="22"/>
      <c r="K54" s="23"/>
      <c r="L54" s="24"/>
      <c r="M54" s="24"/>
      <c r="N54" s="385"/>
      <c r="O54" s="21"/>
      <c r="P54" s="23" t="str">
        <f t="shared" si="0"/>
        <v/>
      </c>
      <c r="Q54" s="235"/>
      <c r="R54" s="410"/>
      <c r="S54" s="255"/>
      <c r="T54" s="160"/>
      <c r="U54" s="25"/>
      <c r="V54" s="219"/>
      <c r="W54" s="500"/>
      <c r="X54" s="506"/>
      <c r="Y54" s="396"/>
      <c r="Z54" s="332"/>
      <c r="AA54" s="224"/>
      <c r="AB54" s="316"/>
      <c r="AC54" s="367"/>
      <c r="AD54" s="225"/>
      <c r="AE54" s="334"/>
      <c r="AF54" s="335"/>
      <c r="AG54" s="336"/>
      <c r="AH54" s="368"/>
      <c r="AI54" s="338"/>
      <c r="AJ54" s="339"/>
      <c r="AK54" s="340"/>
      <c r="AL54" s="341"/>
      <c r="AM54" s="342"/>
      <c r="AN54" s="343"/>
      <c r="AO54" s="585"/>
      <c r="AX54" s="587"/>
      <c r="AY54" s="587"/>
      <c r="AZ54" s="587"/>
      <c r="BA54" s="588"/>
      <c r="BB54" s="592" t="str">
        <f t="shared" si="1"/>
        <v/>
      </c>
      <c r="BC54" s="592" t="str">
        <f t="shared" si="2"/>
        <v/>
      </c>
      <c r="BD54" s="592" t="str">
        <f t="shared" si="3"/>
        <v>\</v>
      </c>
      <c r="BE54" s="592"/>
      <c r="BF54" s="592" t="str">
        <f t="shared" si="4"/>
        <v/>
      </c>
      <c r="BG54" s="592" t="str">
        <f t="shared" si="5"/>
        <v>\</v>
      </c>
      <c r="BH54" s="591"/>
      <c r="BI54" s="591"/>
      <c r="BJ54" s="591"/>
      <c r="BK54" s="591"/>
      <c r="BL54" s="592" t="str">
        <f t="shared" si="6"/>
        <v/>
      </c>
      <c r="BM54" s="588" t="str">
        <f t="shared" si="7"/>
        <v/>
      </c>
      <c r="BN54" s="588" t="str">
        <f t="shared" si="8"/>
        <v/>
      </c>
      <c r="BO54" s="588" t="str">
        <f t="shared" si="9"/>
        <v/>
      </c>
      <c r="BP54" s="591" t="str">
        <f t="shared" si="10"/>
        <v/>
      </c>
      <c r="BQ54" s="589" t="str">
        <f t="shared" si="11"/>
        <v/>
      </c>
      <c r="BR54" s="587"/>
      <c r="BS54" s="587"/>
      <c r="BT54" s="587"/>
      <c r="BU54" s="591"/>
      <c r="BV54" s="591"/>
      <c r="BW54" s="591"/>
      <c r="BX54" s="587"/>
      <c r="BY54" s="587"/>
      <c r="BZ54" s="587"/>
      <c r="CA54" s="587"/>
      <c r="CB54" s="587"/>
      <c r="CC54" s="587"/>
      <c r="CD54" s="587"/>
      <c r="CE54" s="587"/>
      <c r="CF54" s="587"/>
      <c r="CG54" s="587"/>
      <c r="CH54" s="587"/>
      <c r="CI54" s="587"/>
      <c r="CJ54" s="587"/>
      <c r="CK54" s="587"/>
      <c r="CL54" s="587"/>
      <c r="CM54" s="587"/>
      <c r="CN54" s="587"/>
      <c r="CO54" s="587"/>
      <c r="CP54" s="587"/>
      <c r="CQ54" s="587"/>
      <c r="CR54" s="587"/>
      <c r="CS54" s="587"/>
      <c r="CT54" s="587"/>
      <c r="CU54" s="587"/>
      <c r="CV54" s="587"/>
      <c r="CW54" s="587"/>
      <c r="CX54" s="587"/>
      <c r="CY54" s="587"/>
      <c r="CZ54" s="587"/>
      <c r="DA54" s="587"/>
      <c r="DB54" s="587"/>
      <c r="DC54" s="587"/>
      <c r="DD54" s="587"/>
      <c r="DE54" s="587"/>
      <c r="DF54" s="590"/>
      <c r="DG54" s="590"/>
    </row>
    <row r="55" spans="2:120" ht="21.55" customHeight="1">
      <c r="B55" s="390" t="str">
        <f>IF(D55&amp;E55="","",COUNT(B$8:B54)+1)</f>
        <v/>
      </c>
      <c r="C55" s="20"/>
      <c r="D55" s="268"/>
      <c r="E55" s="268"/>
      <c r="F55" s="268"/>
      <c r="G55" s="269"/>
      <c r="H55" s="262"/>
      <c r="I55" s="21"/>
      <c r="J55" s="22"/>
      <c r="K55" s="23"/>
      <c r="L55" s="24"/>
      <c r="M55" s="24"/>
      <c r="N55" s="385"/>
      <c r="O55" s="21"/>
      <c r="P55" s="23" t="str">
        <f t="shared" si="0"/>
        <v/>
      </c>
      <c r="Q55" s="235"/>
      <c r="R55" s="410"/>
      <c r="S55" s="255"/>
      <c r="T55" s="160"/>
      <c r="U55" s="25"/>
      <c r="V55" s="219"/>
      <c r="W55" s="500"/>
      <c r="X55" s="506"/>
      <c r="Y55" s="397"/>
      <c r="Z55" s="332"/>
      <c r="AA55" s="224"/>
      <c r="AB55" s="316"/>
      <c r="AC55" s="367"/>
      <c r="AD55" s="225"/>
      <c r="AE55" s="334"/>
      <c r="AF55" s="335"/>
      <c r="AG55" s="336"/>
      <c r="AH55" s="368"/>
      <c r="AI55" s="344"/>
      <c r="AJ55" s="339"/>
      <c r="AK55" s="340"/>
      <c r="AL55" s="341"/>
      <c r="AM55" s="342"/>
      <c r="AN55" s="343"/>
      <c r="AO55" s="585"/>
      <c r="AX55" s="587"/>
      <c r="AY55" s="587"/>
      <c r="AZ55" s="587"/>
      <c r="BA55" s="588"/>
      <c r="BB55" s="592" t="str">
        <f t="shared" si="1"/>
        <v/>
      </c>
      <c r="BC55" s="592" t="str">
        <f t="shared" si="2"/>
        <v/>
      </c>
      <c r="BD55" s="592" t="str">
        <f t="shared" si="3"/>
        <v>\</v>
      </c>
      <c r="BE55" s="592"/>
      <c r="BF55" s="592" t="str">
        <f t="shared" si="4"/>
        <v/>
      </c>
      <c r="BG55" s="592" t="str">
        <f t="shared" si="5"/>
        <v>\</v>
      </c>
      <c r="BH55" s="591"/>
      <c r="BI55" s="591"/>
      <c r="BJ55" s="591"/>
      <c r="BK55" s="591"/>
      <c r="BL55" s="592" t="str">
        <f t="shared" si="6"/>
        <v/>
      </c>
      <c r="BM55" s="588" t="str">
        <f t="shared" si="7"/>
        <v/>
      </c>
      <c r="BN55" s="588" t="str">
        <f t="shared" si="8"/>
        <v/>
      </c>
      <c r="BO55" s="588" t="str">
        <f t="shared" si="9"/>
        <v/>
      </c>
      <c r="BP55" s="591" t="str">
        <f t="shared" si="10"/>
        <v/>
      </c>
      <c r="BQ55" s="589" t="str">
        <f t="shared" si="11"/>
        <v/>
      </c>
      <c r="BR55" s="587"/>
      <c r="BS55" s="587"/>
      <c r="BT55" s="587"/>
      <c r="BU55" s="591"/>
      <c r="BV55" s="591"/>
      <c r="BW55" s="591"/>
      <c r="BX55" s="587"/>
      <c r="BY55" s="587"/>
      <c r="BZ55" s="587"/>
      <c r="CA55" s="587"/>
      <c r="CB55" s="587"/>
      <c r="CC55" s="587"/>
      <c r="CD55" s="587"/>
      <c r="CE55" s="587"/>
      <c r="CF55" s="587"/>
      <c r="CG55" s="587"/>
      <c r="CH55" s="587"/>
      <c r="CI55" s="587"/>
      <c r="CJ55" s="587"/>
      <c r="CK55" s="587"/>
      <c r="CL55" s="587"/>
      <c r="CM55" s="587"/>
      <c r="CN55" s="587"/>
      <c r="CO55" s="587"/>
      <c r="CP55" s="587"/>
      <c r="CQ55" s="587"/>
      <c r="CR55" s="587"/>
      <c r="CS55" s="587"/>
      <c r="CT55" s="587"/>
      <c r="CU55" s="587"/>
      <c r="CV55" s="587"/>
      <c r="CW55" s="587"/>
      <c r="CX55" s="587"/>
      <c r="CY55" s="587"/>
      <c r="CZ55" s="587"/>
      <c r="DA55" s="587"/>
      <c r="DB55" s="587"/>
      <c r="DC55" s="587"/>
      <c r="DD55" s="587"/>
      <c r="DE55" s="587"/>
      <c r="DF55" s="590"/>
      <c r="DG55" s="590"/>
    </row>
    <row r="56" spans="2:120" ht="21.55" customHeight="1">
      <c r="B56" s="390" t="str">
        <f>IF(D56&amp;E56="","",COUNT(B$8:B55)+1)</f>
        <v/>
      </c>
      <c r="C56" s="20"/>
      <c r="D56" s="268"/>
      <c r="E56" s="268"/>
      <c r="F56" s="268"/>
      <c r="G56" s="269"/>
      <c r="H56" s="262"/>
      <c r="I56" s="21"/>
      <c r="J56" s="22"/>
      <c r="K56" s="23"/>
      <c r="L56" s="24"/>
      <c r="M56" s="24"/>
      <c r="N56" s="385"/>
      <c r="O56" s="21"/>
      <c r="P56" s="23" t="str">
        <f t="shared" si="0"/>
        <v/>
      </c>
      <c r="Q56" s="235"/>
      <c r="R56" s="410"/>
      <c r="S56" s="255"/>
      <c r="T56" s="160"/>
      <c r="U56" s="25"/>
      <c r="V56" s="219"/>
      <c r="W56" s="500"/>
      <c r="X56" s="506"/>
      <c r="Y56" s="397"/>
      <c r="Z56" s="332"/>
      <c r="AA56" s="224"/>
      <c r="AB56" s="316"/>
      <c r="AC56" s="367"/>
      <c r="AD56" s="225"/>
      <c r="AE56" s="334"/>
      <c r="AF56" s="335"/>
      <c r="AG56" s="336"/>
      <c r="AH56" s="368"/>
      <c r="AI56" s="344"/>
      <c r="AJ56" s="339"/>
      <c r="AK56" s="340"/>
      <c r="AL56" s="341"/>
      <c r="AM56" s="342"/>
      <c r="AN56" s="343"/>
      <c r="AO56" s="585"/>
      <c r="AX56" s="587"/>
      <c r="AY56" s="587"/>
      <c r="AZ56" s="587"/>
      <c r="BA56" s="588"/>
      <c r="BB56" s="592" t="str">
        <f t="shared" si="1"/>
        <v/>
      </c>
      <c r="BC56" s="592" t="str">
        <f t="shared" si="2"/>
        <v/>
      </c>
      <c r="BD56" s="592" t="str">
        <f t="shared" si="3"/>
        <v>\</v>
      </c>
      <c r="BE56" s="592"/>
      <c r="BF56" s="592" t="str">
        <f t="shared" si="4"/>
        <v/>
      </c>
      <c r="BG56" s="592" t="str">
        <f t="shared" si="5"/>
        <v>\</v>
      </c>
      <c r="BH56" s="591"/>
      <c r="BI56" s="591"/>
      <c r="BJ56" s="591"/>
      <c r="BK56" s="591"/>
      <c r="BL56" s="592" t="str">
        <f t="shared" si="6"/>
        <v/>
      </c>
      <c r="BM56" s="588" t="str">
        <f t="shared" si="7"/>
        <v/>
      </c>
      <c r="BN56" s="588" t="str">
        <f t="shared" si="8"/>
        <v/>
      </c>
      <c r="BO56" s="588" t="str">
        <f t="shared" si="9"/>
        <v/>
      </c>
      <c r="BP56" s="591" t="str">
        <f t="shared" si="10"/>
        <v/>
      </c>
      <c r="BQ56" s="589" t="str">
        <f t="shared" si="11"/>
        <v/>
      </c>
      <c r="BR56" s="587"/>
      <c r="BS56" s="587"/>
      <c r="BT56" s="587"/>
      <c r="BU56" s="591"/>
      <c r="BV56" s="591"/>
      <c r="BW56" s="591"/>
      <c r="BX56" s="587"/>
      <c r="BY56" s="587"/>
      <c r="BZ56" s="587"/>
      <c r="CA56" s="587"/>
      <c r="CB56" s="587"/>
      <c r="CC56" s="587"/>
      <c r="CD56" s="587"/>
      <c r="CE56" s="587"/>
      <c r="CF56" s="587"/>
      <c r="CG56" s="587"/>
      <c r="CH56" s="587"/>
      <c r="CI56" s="587"/>
      <c r="CJ56" s="587"/>
      <c r="CK56" s="587"/>
      <c r="CL56" s="587"/>
      <c r="CM56" s="587"/>
      <c r="CN56" s="587"/>
      <c r="CO56" s="587"/>
      <c r="CP56" s="587"/>
      <c r="CQ56" s="587"/>
      <c r="CR56" s="587"/>
      <c r="CS56" s="587"/>
      <c r="CT56" s="587"/>
      <c r="CU56" s="587"/>
      <c r="CV56" s="587"/>
      <c r="CW56" s="587"/>
      <c r="CX56" s="587"/>
      <c r="CY56" s="587"/>
      <c r="CZ56" s="587"/>
      <c r="DA56" s="587"/>
      <c r="DB56" s="587"/>
      <c r="DC56" s="587"/>
      <c r="DD56" s="587"/>
      <c r="DE56" s="587"/>
      <c r="DF56" s="590"/>
      <c r="DG56" s="590"/>
    </row>
    <row r="57" spans="2:120" ht="21.55" customHeight="1" thickBot="1">
      <c r="B57" s="393" t="str">
        <f>IF(D57&amp;E57="","",COUNT(B$8:B56)+1)</f>
        <v/>
      </c>
      <c r="C57" s="164"/>
      <c r="D57" s="274"/>
      <c r="E57" s="274"/>
      <c r="F57" s="274"/>
      <c r="G57" s="275"/>
      <c r="H57" s="265"/>
      <c r="I57" s="165"/>
      <c r="J57" s="166"/>
      <c r="K57" s="167"/>
      <c r="L57" s="168"/>
      <c r="M57" s="168"/>
      <c r="N57" s="168"/>
      <c r="O57" s="165"/>
      <c r="P57" s="167" t="str">
        <f t="shared" si="0"/>
        <v/>
      </c>
      <c r="Q57" s="238"/>
      <c r="R57" s="413"/>
      <c r="S57" s="257"/>
      <c r="T57" s="311"/>
      <c r="U57" s="312"/>
      <c r="V57" s="313"/>
      <c r="W57" s="508"/>
      <c r="X57" s="509"/>
      <c r="Y57" s="400"/>
      <c r="Z57" s="372"/>
      <c r="AA57" s="314"/>
      <c r="AB57" s="319"/>
      <c r="AC57" s="373"/>
      <c r="AD57" s="230"/>
      <c r="AE57" s="347"/>
      <c r="AF57" s="348"/>
      <c r="AG57" s="349"/>
      <c r="AH57" s="370"/>
      <c r="AI57" s="351"/>
      <c r="AJ57" s="352"/>
      <c r="AK57" s="353"/>
      <c r="AL57" s="354"/>
      <c r="AM57" s="355"/>
      <c r="AN57" s="356"/>
      <c r="AO57" s="583"/>
      <c r="AX57" s="587"/>
      <c r="AY57" s="587"/>
      <c r="AZ57" s="587"/>
      <c r="BA57" s="588"/>
      <c r="BB57" s="592" t="str">
        <f t="shared" si="1"/>
        <v/>
      </c>
      <c r="BC57" s="592" t="str">
        <f t="shared" si="2"/>
        <v/>
      </c>
      <c r="BD57" s="592" t="str">
        <f t="shared" si="3"/>
        <v>\</v>
      </c>
      <c r="BE57" s="592"/>
      <c r="BF57" s="592" t="str">
        <f t="shared" si="4"/>
        <v/>
      </c>
      <c r="BG57" s="592" t="str">
        <f t="shared" si="5"/>
        <v>\</v>
      </c>
      <c r="BH57" s="591"/>
      <c r="BI57" s="591"/>
      <c r="BJ57" s="591"/>
      <c r="BK57" s="591"/>
      <c r="BL57" s="592" t="str">
        <f t="shared" si="6"/>
        <v/>
      </c>
      <c r="BM57" s="588" t="str">
        <f t="shared" si="7"/>
        <v/>
      </c>
      <c r="BN57" s="588" t="str">
        <f t="shared" si="8"/>
        <v/>
      </c>
      <c r="BO57" s="588" t="str">
        <f t="shared" si="9"/>
        <v/>
      </c>
      <c r="BP57" s="591" t="str">
        <f t="shared" si="10"/>
        <v/>
      </c>
      <c r="BQ57" s="589" t="str">
        <f t="shared" si="11"/>
        <v/>
      </c>
      <c r="BR57" s="587"/>
      <c r="BS57" s="587"/>
      <c r="BT57" s="587"/>
      <c r="BU57" s="591"/>
      <c r="BV57" s="591"/>
      <c r="BW57" s="591"/>
      <c r="BX57" s="587"/>
      <c r="BY57" s="587"/>
      <c r="BZ57" s="587"/>
      <c r="CA57" s="587"/>
      <c r="CB57" s="587"/>
      <c r="CC57" s="587"/>
      <c r="CD57" s="587"/>
      <c r="CE57" s="587"/>
      <c r="CF57" s="587"/>
      <c r="CG57" s="587"/>
      <c r="CH57" s="587"/>
      <c r="CI57" s="587"/>
      <c r="CJ57" s="587"/>
      <c r="CK57" s="587"/>
      <c r="CL57" s="587"/>
      <c r="CM57" s="587"/>
      <c r="CN57" s="587"/>
      <c r="CO57" s="587"/>
      <c r="CP57" s="587"/>
      <c r="CQ57" s="587"/>
      <c r="CR57" s="587"/>
      <c r="CS57" s="587"/>
      <c r="CT57" s="587"/>
      <c r="CU57" s="587"/>
      <c r="CV57" s="587"/>
      <c r="CW57" s="587"/>
      <c r="CX57" s="587"/>
      <c r="CY57" s="587"/>
      <c r="CZ57" s="587"/>
      <c r="DA57" s="587"/>
      <c r="DB57" s="587"/>
      <c r="DC57" s="587"/>
      <c r="DD57" s="587"/>
      <c r="DE57" s="587"/>
      <c r="DF57" s="590"/>
      <c r="DG57" s="590"/>
    </row>
    <row r="58" spans="2:120" ht="5.15" customHeight="1">
      <c r="AX58" s="587"/>
      <c r="AY58" s="587"/>
      <c r="AZ58" s="587"/>
      <c r="BA58" s="588"/>
      <c r="BB58" s="588"/>
      <c r="BC58" s="588"/>
      <c r="BD58" s="588"/>
      <c r="BE58" s="588"/>
      <c r="BF58" s="588"/>
      <c r="BG58" s="588"/>
      <c r="BH58" s="588"/>
      <c r="BI58" s="588"/>
      <c r="BJ58" s="588"/>
      <c r="BK58" s="588"/>
      <c r="BL58" s="588"/>
      <c r="BM58" s="588"/>
      <c r="BN58" s="588"/>
      <c r="BO58" s="587"/>
      <c r="BP58" s="589"/>
      <c r="BQ58" s="589"/>
      <c r="BR58" s="587"/>
      <c r="BS58" s="587"/>
      <c r="BT58" s="587"/>
      <c r="BU58" s="587"/>
      <c r="BV58" s="587"/>
      <c r="BW58" s="587"/>
      <c r="BX58" s="587"/>
      <c r="BY58" s="587"/>
      <c r="BZ58" s="587"/>
      <c r="CA58" s="587"/>
      <c r="CB58" s="587"/>
      <c r="CC58" s="587"/>
      <c r="CD58" s="587"/>
      <c r="CE58" s="587"/>
      <c r="CF58" s="587"/>
      <c r="CG58" s="587"/>
      <c r="CH58" s="587"/>
      <c r="CI58" s="587"/>
      <c r="CJ58" s="587"/>
      <c r="CK58" s="587"/>
      <c r="CL58" s="587"/>
      <c r="CM58" s="587"/>
      <c r="CN58" s="587"/>
      <c r="CO58" s="587"/>
      <c r="CP58" s="587"/>
      <c r="CQ58" s="587"/>
      <c r="CR58" s="587"/>
      <c r="CS58" s="587"/>
      <c r="CT58" s="587"/>
      <c r="CU58" s="587"/>
      <c r="CV58" s="587"/>
      <c r="CW58" s="587"/>
      <c r="CX58" s="587"/>
      <c r="CY58" s="587"/>
      <c r="CZ58" s="587"/>
      <c r="DA58" s="587"/>
      <c r="DB58" s="587"/>
      <c r="DC58" s="587"/>
      <c r="DD58" s="587"/>
      <c r="DE58" s="587"/>
      <c r="DF58" s="590"/>
      <c r="DG58" s="590"/>
    </row>
    <row r="59" spans="2:120">
      <c r="AX59" s="587"/>
      <c r="AY59" s="587"/>
      <c r="AZ59" s="587"/>
      <c r="BA59" s="588"/>
      <c r="BB59" s="588"/>
      <c r="BC59" s="588"/>
      <c r="BD59" s="588"/>
      <c r="BE59" s="588"/>
      <c r="BF59" s="588"/>
      <c r="BG59" s="588"/>
      <c r="BH59" s="588"/>
      <c r="BI59" s="588"/>
      <c r="BJ59" s="588"/>
      <c r="BK59" s="588"/>
      <c r="BL59" s="588"/>
      <c r="BM59" s="588"/>
      <c r="BN59" s="588"/>
      <c r="BO59" s="587"/>
      <c r="BP59" s="589"/>
      <c r="BQ59" s="589"/>
      <c r="BR59" s="587"/>
      <c r="BS59" s="587"/>
      <c r="BT59" s="587"/>
      <c r="BU59" s="587"/>
      <c r="BV59" s="587"/>
      <c r="BW59" s="587"/>
      <c r="BX59" s="587"/>
      <c r="BY59" s="587"/>
      <c r="BZ59" s="587"/>
      <c r="CA59" s="587"/>
      <c r="CB59" s="587"/>
      <c r="CC59" s="587"/>
      <c r="CD59" s="587"/>
      <c r="CE59" s="587"/>
      <c r="CF59" s="587"/>
      <c r="CG59" s="587"/>
      <c r="CH59" s="587"/>
      <c r="CI59" s="587"/>
      <c r="CJ59" s="587"/>
      <c r="CK59" s="587"/>
      <c r="CL59" s="587"/>
      <c r="CM59" s="587"/>
      <c r="CN59" s="587"/>
      <c r="CO59" s="587"/>
      <c r="CP59" s="587"/>
      <c r="CQ59" s="587"/>
      <c r="CR59" s="587"/>
      <c r="CS59" s="587"/>
      <c r="CT59" s="587"/>
      <c r="CU59" s="587"/>
      <c r="CV59" s="587"/>
      <c r="CW59" s="587"/>
      <c r="CX59" s="587"/>
      <c r="CY59" s="587"/>
      <c r="CZ59" s="587"/>
      <c r="DA59" s="587"/>
      <c r="DB59" s="587"/>
      <c r="DC59" s="587"/>
      <c r="DD59" s="587"/>
      <c r="DE59" s="587"/>
      <c r="DF59" s="590"/>
      <c r="DG59" s="590"/>
    </row>
    <row r="60" spans="2:120">
      <c r="AX60" s="587"/>
      <c r="AY60" s="587"/>
      <c r="AZ60" s="587"/>
      <c r="BA60" s="588"/>
      <c r="BB60" s="588"/>
      <c r="BC60" s="588"/>
      <c r="BD60" s="588"/>
      <c r="BE60" s="588"/>
      <c r="BF60" s="588"/>
      <c r="BG60" s="588"/>
      <c r="BH60" s="588"/>
      <c r="BI60" s="588"/>
      <c r="BJ60" s="588"/>
      <c r="BK60" s="588"/>
      <c r="BL60" s="588"/>
      <c r="BM60" s="588"/>
      <c r="BN60" s="588"/>
      <c r="BO60" s="587"/>
      <c r="BP60" s="589"/>
      <c r="BQ60" s="589"/>
      <c r="BR60" s="587"/>
      <c r="BS60" s="587"/>
      <c r="BT60" s="587"/>
      <c r="BU60" s="587"/>
      <c r="BV60" s="587"/>
      <c r="BW60" s="587"/>
      <c r="BX60" s="587"/>
      <c r="BY60" s="587"/>
      <c r="BZ60" s="587"/>
      <c r="CA60" s="587"/>
      <c r="CB60" s="587"/>
      <c r="CC60" s="587"/>
      <c r="CD60" s="587"/>
      <c r="CE60" s="587"/>
      <c r="CF60" s="587"/>
      <c r="CG60" s="587"/>
      <c r="CH60" s="587"/>
      <c r="CI60" s="587"/>
      <c r="CJ60" s="587"/>
      <c r="CK60" s="587"/>
      <c r="CL60" s="587"/>
      <c r="CM60" s="587"/>
      <c r="CN60" s="587"/>
      <c r="CO60" s="587"/>
      <c r="CP60" s="587"/>
      <c r="CQ60" s="587"/>
      <c r="CR60" s="587"/>
      <c r="CS60" s="587"/>
      <c r="CT60" s="587"/>
      <c r="CU60" s="587"/>
      <c r="CV60" s="587"/>
      <c r="CW60" s="587"/>
      <c r="CX60" s="587"/>
      <c r="CY60" s="587"/>
      <c r="CZ60" s="587"/>
      <c r="DA60" s="587"/>
      <c r="DB60" s="587"/>
      <c r="DC60" s="587"/>
      <c r="DD60" s="587"/>
      <c r="DE60" s="587"/>
      <c r="DF60" s="590"/>
      <c r="DG60" s="590"/>
    </row>
    <row r="61" spans="2:120" s="559" customFormat="1">
      <c r="B61" s="558"/>
      <c r="D61" s="560"/>
      <c r="E61" s="560"/>
      <c r="F61" s="561"/>
      <c r="G61" s="561"/>
      <c r="H61" s="561"/>
      <c r="I61" s="561"/>
      <c r="J61" s="562"/>
      <c r="K61" s="562"/>
      <c r="L61" s="562"/>
      <c r="M61" s="562"/>
      <c r="N61" s="561"/>
      <c r="O61" s="562"/>
      <c r="P61" s="562"/>
      <c r="Q61" s="563"/>
      <c r="R61" s="564"/>
      <c r="S61" s="562"/>
      <c r="T61" s="558"/>
      <c r="U61" s="558"/>
      <c r="V61" s="563"/>
      <c r="W61" s="564"/>
      <c r="X61" s="562"/>
      <c r="Y61" s="558"/>
      <c r="Z61" s="558"/>
      <c r="AA61" s="563"/>
      <c r="AB61" s="564"/>
      <c r="AC61" s="562"/>
      <c r="AD61" s="558"/>
      <c r="AE61" s="558"/>
      <c r="AF61" s="563"/>
      <c r="AG61" s="562"/>
      <c r="AH61" s="562"/>
      <c r="AI61" s="558"/>
      <c r="AJ61" s="558"/>
      <c r="AK61" s="563"/>
      <c r="AL61" s="564"/>
      <c r="AM61" s="565"/>
      <c r="AN61" s="557"/>
      <c r="AO61" s="578"/>
      <c r="AP61" s="579"/>
      <c r="AQ61" s="579"/>
      <c r="AR61" s="579"/>
      <c r="AS61" s="579"/>
      <c r="AT61" s="579"/>
      <c r="AU61" s="579"/>
      <c r="AV61" s="579"/>
      <c r="AW61" s="579"/>
      <c r="AX61" s="587"/>
      <c r="AY61" s="587"/>
      <c r="AZ61" s="587"/>
      <c r="BA61" s="588"/>
      <c r="BB61" s="588"/>
      <c r="BC61" s="588"/>
      <c r="BD61" s="588"/>
      <c r="BE61" s="588"/>
      <c r="BF61" s="588"/>
      <c r="BG61" s="588"/>
      <c r="BH61" s="588"/>
      <c r="BI61" s="588"/>
      <c r="BJ61" s="588"/>
      <c r="BK61" s="588"/>
      <c r="BL61" s="588"/>
      <c r="BM61" s="588"/>
      <c r="BN61" s="588"/>
      <c r="BO61" s="587"/>
      <c r="BP61" s="589"/>
      <c r="BQ61" s="589"/>
      <c r="BR61" s="587"/>
      <c r="BS61" s="587"/>
      <c r="BT61" s="587"/>
      <c r="BU61" s="587"/>
      <c r="BV61" s="587"/>
      <c r="BW61" s="587"/>
      <c r="BX61" s="587"/>
      <c r="BY61" s="587"/>
      <c r="BZ61" s="587"/>
      <c r="CA61" s="587"/>
      <c r="CB61" s="587"/>
      <c r="CC61" s="587"/>
      <c r="CD61" s="587"/>
      <c r="CE61" s="587"/>
      <c r="CF61" s="587"/>
      <c r="CG61" s="587"/>
      <c r="CH61" s="587"/>
      <c r="CI61" s="587"/>
      <c r="CJ61" s="587"/>
      <c r="CK61" s="587"/>
      <c r="CL61" s="587"/>
      <c r="CM61" s="587"/>
      <c r="CN61" s="587"/>
      <c r="CO61" s="587"/>
      <c r="CP61" s="587"/>
      <c r="CQ61" s="587"/>
      <c r="CR61" s="587"/>
      <c r="CS61" s="587"/>
      <c r="CT61" s="587"/>
      <c r="CU61" s="587"/>
      <c r="CV61" s="587"/>
      <c r="CW61" s="587"/>
      <c r="CX61" s="587"/>
      <c r="CY61" s="587"/>
      <c r="CZ61" s="587"/>
      <c r="DA61" s="587"/>
      <c r="DB61" s="587"/>
      <c r="DC61" s="587"/>
      <c r="DD61" s="587"/>
      <c r="DE61" s="587"/>
      <c r="DF61" s="590"/>
      <c r="DG61" s="590"/>
      <c r="DH61" s="465"/>
      <c r="DI61" s="465"/>
      <c r="DJ61" s="566"/>
      <c r="DK61" s="566"/>
      <c r="DL61" s="566"/>
      <c r="DM61" s="566"/>
      <c r="DN61" s="566"/>
      <c r="DO61" s="566"/>
      <c r="DP61" s="566"/>
    </row>
    <row r="62" spans="2:120" s="559" customFormat="1">
      <c r="B62" s="558"/>
      <c r="D62" s="560"/>
      <c r="E62" s="560"/>
      <c r="F62" s="561"/>
      <c r="G62" s="561"/>
      <c r="H62" s="561"/>
      <c r="I62" s="561"/>
      <c r="J62" s="562"/>
      <c r="K62" s="562"/>
      <c r="L62" s="562"/>
      <c r="M62" s="562"/>
      <c r="N62" s="561"/>
      <c r="O62" s="562"/>
      <c r="P62" s="562"/>
      <c r="Q62" s="563"/>
      <c r="R62" s="564"/>
      <c r="S62" s="562"/>
      <c r="T62" s="558"/>
      <c r="U62" s="558"/>
      <c r="V62" s="563"/>
      <c r="W62" s="564"/>
      <c r="X62" s="562"/>
      <c r="Y62" s="558"/>
      <c r="Z62" s="558"/>
      <c r="AA62" s="563"/>
      <c r="AB62" s="564"/>
      <c r="AC62" s="562"/>
      <c r="AD62" s="558"/>
      <c r="AE62" s="558"/>
      <c r="AF62" s="563"/>
      <c r="AG62" s="562"/>
      <c r="AH62" s="562"/>
      <c r="AI62" s="558"/>
      <c r="AJ62" s="558"/>
      <c r="AK62" s="563"/>
      <c r="AL62" s="564"/>
      <c r="AM62" s="565"/>
      <c r="AN62" s="557"/>
      <c r="AO62" s="578"/>
      <c r="AP62" s="579"/>
      <c r="AQ62" s="579"/>
      <c r="AR62" s="579"/>
      <c r="AS62" s="579"/>
      <c r="AT62" s="579"/>
      <c r="AU62" s="579"/>
      <c r="AV62" s="579"/>
      <c r="AW62" s="579"/>
      <c r="AX62" s="587"/>
      <c r="AY62" s="587"/>
      <c r="AZ62" s="587"/>
      <c r="BA62" s="588"/>
      <c r="BB62" s="588"/>
      <c r="BC62" s="588"/>
      <c r="BD62" s="588"/>
      <c r="BE62" s="588"/>
      <c r="BF62" s="588"/>
      <c r="BG62" s="588"/>
      <c r="BH62" s="588"/>
      <c r="BI62" s="588"/>
      <c r="BJ62" s="588"/>
      <c r="BK62" s="588"/>
      <c r="BL62" s="588"/>
      <c r="BM62" s="588"/>
      <c r="BN62" s="588"/>
      <c r="BO62" s="587"/>
      <c r="BP62" s="589"/>
      <c r="BQ62" s="589"/>
      <c r="BR62" s="587"/>
      <c r="BS62" s="587"/>
      <c r="BT62" s="587"/>
      <c r="BU62" s="587"/>
      <c r="BV62" s="587"/>
      <c r="BW62" s="587"/>
      <c r="BX62" s="587"/>
      <c r="BY62" s="587"/>
      <c r="BZ62" s="587"/>
      <c r="CA62" s="587"/>
      <c r="CB62" s="587"/>
      <c r="CC62" s="587"/>
      <c r="CD62" s="587"/>
      <c r="CE62" s="587"/>
      <c r="CF62" s="587"/>
      <c r="CG62" s="587"/>
      <c r="CH62" s="587"/>
      <c r="CI62" s="587"/>
      <c r="CJ62" s="587"/>
      <c r="CK62" s="587"/>
      <c r="CL62" s="587"/>
      <c r="CM62" s="587"/>
      <c r="CN62" s="587"/>
      <c r="CO62" s="587"/>
      <c r="CP62" s="587"/>
      <c r="CQ62" s="587"/>
      <c r="CR62" s="587"/>
      <c r="CS62" s="587"/>
      <c r="CT62" s="587"/>
      <c r="CU62" s="587"/>
      <c r="CV62" s="587"/>
      <c r="CW62" s="587"/>
      <c r="CX62" s="587"/>
      <c r="CY62" s="587"/>
      <c r="CZ62" s="587"/>
      <c r="DA62" s="587"/>
      <c r="DB62" s="587"/>
      <c r="DC62" s="587"/>
      <c r="DD62" s="587"/>
      <c r="DE62" s="587"/>
      <c r="DF62" s="590"/>
      <c r="DG62" s="590"/>
      <c r="DH62" s="465"/>
      <c r="DI62" s="465"/>
      <c r="DJ62" s="566"/>
      <c r="DK62" s="566"/>
      <c r="DL62" s="566"/>
      <c r="DM62" s="566"/>
      <c r="DN62" s="566"/>
      <c r="DO62" s="566"/>
      <c r="DP62" s="566"/>
    </row>
    <row r="63" spans="2:120" s="559" customFormat="1">
      <c r="B63" s="558"/>
      <c r="D63" s="560"/>
      <c r="E63" s="560"/>
      <c r="F63" s="561"/>
      <c r="G63" s="561"/>
      <c r="H63" s="561"/>
      <c r="I63" s="561"/>
      <c r="J63" s="562"/>
      <c r="K63" s="562"/>
      <c r="L63" s="562"/>
      <c r="M63" s="562"/>
      <c r="N63" s="561"/>
      <c r="O63" s="562"/>
      <c r="P63" s="562"/>
      <c r="Q63" s="563"/>
      <c r="R63" s="564"/>
      <c r="S63" s="562"/>
      <c r="T63" s="558"/>
      <c r="U63" s="558"/>
      <c r="V63" s="563"/>
      <c r="W63" s="564"/>
      <c r="X63" s="562"/>
      <c r="Y63" s="558"/>
      <c r="Z63" s="558"/>
      <c r="AA63" s="563"/>
      <c r="AB63" s="564"/>
      <c r="AC63" s="562"/>
      <c r="AD63" s="558"/>
      <c r="AE63" s="558"/>
      <c r="AF63" s="563"/>
      <c r="AG63" s="562"/>
      <c r="AH63" s="562"/>
      <c r="AI63" s="558"/>
      <c r="AJ63" s="558"/>
      <c r="AK63" s="563"/>
      <c r="AL63" s="564"/>
      <c r="AM63" s="565"/>
      <c r="AN63" s="557"/>
      <c r="AO63" s="578"/>
      <c r="AP63" s="579"/>
      <c r="AQ63" s="579"/>
      <c r="AR63" s="579"/>
      <c r="AS63" s="579"/>
      <c r="AT63" s="579"/>
      <c r="AU63" s="579"/>
      <c r="AV63" s="579"/>
      <c r="AW63" s="579"/>
      <c r="AX63" s="587"/>
      <c r="AY63" s="587"/>
      <c r="AZ63" s="587"/>
      <c r="BA63" s="588"/>
      <c r="BB63" s="588"/>
      <c r="BC63" s="588"/>
      <c r="BD63" s="588"/>
      <c r="BE63" s="588"/>
      <c r="BF63" s="588"/>
      <c r="BG63" s="588"/>
      <c r="BH63" s="588"/>
      <c r="BI63" s="588"/>
      <c r="BJ63" s="588"/>
      <c r="BK63" s="588"/>
      <c r="BL63" s="588"/>
      <c r="BM63" s="588"/>
      <c r="BN63" s="588"/>
      <c r="BO63" s="587"/>
      <c r="BP63" s="589"/>
      <c r="BQ63" s="589"/>
      <c r="BR63" s="587"/>
      <c r="BS63" s="587"/>
      <c r="BT63" s="587"/>
      <c r="BU63" s="587"/>
      <c r="BV63" s="587"/>
      <c r="BW63" s="587"/>
      <c r="BX63" s="587"/>
      <c r="BY63" s="587"/>
      <c r="BZ63" s="587"/>
      <c r="CA63" s="587"/>
      <c r="CB63" s="587"/>
      <c r="CC63" s="587"/>
      <c r="CD63" s="587"/>
      <c r="CE63" s="587"/>
      <c r="CF63" s="587"/>
      <c r="CG63" s="587"/>
      <c r="CH63" s="587"/>
      <c r="CI63" s="587"/>
      <c r="CJ63" s="587"/>
      <c r="CK63" s="587"/>
      <c r="CL63" s="587"/>
      <c r="CM63" s="587"/>
      <c r="CN63" s="587"/>
      <c r="CO63" s="587"/>
      <c r="CP63" s="587"/>
      <c r="CQ63" s="587"/>
      <c r="CR63" s="587"/>
      <c r="CS63" s="587"/>
      <c r="CT63" s="587"/>
      <c r="CU63" s="587"/>
      <c r="CV63" s="587"/>
      <c r="CW63" s="587"/>
      <c r="CX63" s="587"/>
      <c r="CY63" s="587"/>
      <c r="CZ63" s="587"/>
      <c r="DA63" s="587"/>
      <c r="DB63" s="587"/>
      <c r="DC63" s="587"/>
      <c r="DD63" s="587"/>
      <c r="DE63" s="587"/>
      <c r="DF63" s="590"/>
      <c r="DG63" s="590"/>
      <c r="DH63" s="465"/>
      <c r="DI63" s="465"/>
      <c r="DJ63" s="566"/>
      <c r="DK63" s="566"/>
      <c r="DL63" s="566"/>
      <c r="DM63" s="566"/>
      <c r="DN63" s="566"/>
      <c r="DO63" s="566"/>
      <c r="DP63" s="566"/>
    </row>
    <row r="64" spans="2:120" s="559" customFormat="1">
      <c r="B64" s="558"/>
      <c r="D64" s="560"/>
      <c r="E64" s="560"/>
      <c r="F64" s="561"/>
      <c r="G64" s="561"/>
      <c r="H64" s="561"/>
      <c r="I64" s="561"/>
      <c r="J64" s="562"/>
      <c r="K64" s="562"/>
      <c r="L64" s="562"/>
      <c r="M64" s="562"/>
      <c r="N64" s="561"/>
      <c r="O64" s="562"/>
      <c r="P64" s="562"/>
      <c r="Q64" s="563"/>
      <c r="R64" s="564"/>
      <c r="S64" s="562"/>
      <c r="T64" s="558"/>
      <c r="U64" s="558"/>
      <c r="V64" s="563"/>
      <c r="W64" s="564"/>
      <c r="X64" s="562"/>
      <c r="Y64" s="558"/>
      <c r="Z64" s="558"/>
      <c r="AA64" s="563"/>
      <c r="AB64" s="564"/>
      <c r="AC64" s="562"/>
      <c r="AD64" s="558"/>
      <c r="AE64" s="558"/>
      <c r="AF64" s="563"/>
      <c r="AG64" s="562"/>
      <c r="AH64" s="562"/>
      <c r="AI64" s="558"/>
      <c r="AJ64" s="558"/>
      <c r="AK64" s="563"/>
      <c r="AL64" s="564"/>
      <c r="AM64" s="565"/>
      <c r="AN64" s="557"/>
      <c r="AO64" s="578"/>
      <c r="AP64" s="579"/>
      <c r="AQ64" s="579"/>
      <c r="AR64" s="579"/>
      <c r="AS64" s="579"/>
      <c r="AT64" s="579"/>
      <c r="AU64" s="579"/>
      <c r="AV64" s="579"/>
      <c r="AW64" s="579"/>
      <c r="AX64" s="587"/>
      <c r="AY64" s="587"/>
      <c r="AZ64" s="587"/>
      <c r="BA64" s="588"/>
      <c r="BB64" s="588"/>
      <c r="BC64" s="588"/>
      <c r="BD64" s="588"/>
      <c r="BE64" s="588"/>
      <c r="BF64" s="588"/>
      <c r="BG64" s="588"/>
      <c r="BH64" s="588"/>
      <c r="BI64" s="588"/>
      <c r="BJ64" s="588"/>
      <c r="BK64" s="588"/>
      <c r="BL64" s="588"/>
      <c r="BM64" s="588"/>
      <c r="BN64" s="588"/>
      <c r="BO64" s="587"/>
      <c r="BP64" s="589"/>
      <c r="BQ64" s="589"/>
      <c r="BR64" s="587"/>
      <c r="BS64" s="587"/>
      <c r="BT64" s="587"/>
      <c r="BU64" s="587"/>
      <c r="BV64" s="587"/>
      <c r="BW64" s="587"/>
      <c r="BX64" s="587"/>
      <c r="BY64" s="587"/>
      <c r="BZ64" s="587"/>
      <c r="CA64" s="587"/>
      <c r="CB64" s="587"/>
      <c r="CC64" s="587"/>
      <c r="CD64" s="587"/>
      <c r="CE64" s="587"/>
      <c r="CF64" s="587"/>
      <c r="CG64" s="587"/>
      <c r="CH64" s="587"/>
      <c r="CI64" s="587"/>
      <c r="CJ64" s="587"/>
      <c r="CK64" s="587"/>
      <c r="CL64" s="587"/>
      <c r="CM64" s="587"/>
      <c r="CN64" s="587"/>
      <c r="CO64" s="587"/>
      <c r="CP64" s="587"/>
      <c r="CQ64" s="587"/>
      <c r="CR64" s="587"/>
      <c r="CS64" s="587"/>
      <c r="CT64" s="587"/>
      <c r="CU64" s="587"/>
      <c r="CV64" s="587"/>
      <c r="CW64" s="587"/>
      <c r="CX64" s="587"/>
      <c r="CY64" s="587"/>
      <c r="CZ64" s="587"/>
      <c r="DA64" s="587"/>
      <c r="DB64" s="587"/>
      <c r="DC64" s="587"/>
      <c r="DD64" s="587"/>
      <c r="DE64" s="587"/>
      <c r="DF64" s="590"/>
      <c r="DG64" s="590"/>
      <c r="DH64" s="465"/>
      <c r="DI64" s="465"/>
      <c r="DJ64" s="566"/>
      <c r="DK64" s="566"/>
      <c r="DL64" s="566"/>
      <c r="DM64" s="566"/>
      <c r="DN64" s="566"/>
      <c r="DO64" s="566"/>
      <c r="DP64" s="566"/>
    </row>
    <row r="65" spans="2:120" s="559" customFormat="1">
      <c r="B65" s="558"/>
      <c r="D65" s="560"/>
      <c r="E65" s="560"/>
      <c r="F65" s="561"/>
      <c r="G65" s="561"/>
      <c r="H65" s="561"/>
      <c r="I65" s="561"/>
      <c r="J65" s="562"/>
      <c r="K65" s="562"/>
      <c r="L65" s="562"/>
      <c r="M65" s="562"/>
      <c r="N65" s="561"/>
      <c r="O65" s="562"/>
      <c r="P65" s="562"/>
      <c r="Q65" s="563"/>
      <c r="R65" s="564"/>
      <c r="S65" s="562"/>
      <c r="T65" s="558"/>
      <c r="U65" s="558"/>
      <c r="V65" s="563"/>
      <c r="W65" s="564"/>
      <c r="X65" s="562"/>
      <c r="Y65" s="558"/>
      <c r="Z65" s="558"/>
      <c r="AA65" s="563"/>
      <c r="AB65" s="564"/>
      <c r="AC65" s="562"/>
      <c r="AD65" s="558"/>
      <c r="AE65" s="558"/>
      <c r="AF65" s="563"/>
      <c r="AG65" s="562"/>
      <c r="AH65" s="562"/>
      <c r="AI65" s="558"/>
      <c r="AJ65" s="558"/>
      <c r="AK65" s="563"/>
      <c r="AL65" s="564"/>
      <c r="AM65" s="565"/>
      <c r="AN65" s="557"/>
      <c r="AO65" s="578"/>
      <c r="AP65" s="579"/>
      <c r="AQ65" s="579"/>
      <c r="AR65" s="579"/>
      <c r="AS65" s="579"/>
      <c r="AT65" s="579"/>
      <c r="AU65" s="579"/>
      <c r="AV65" s="579"/>
      <c r="AW65" s="579"/>
      <c r="AX65" s="587"/>
      <c r="AY65" s="587"/>
      <c r="AZ65" s="587"/>
      <c r="BA65" s="588"/>
      <c r="BB65" s="588"/>
      <c r="BC65" s="588"/>
      <c r="BD65" s="588"/>
      <c r="BE65" s="588"/>
      <c r="BF65" s="588"/>
      <c r="BG65" s="588"/>
      <c r="BH65" s="588"/>
      <c r="BI65" s="588"/>
      <c r="BJ65" s="588"/>
      <c r="BK65" s="588"/>
      <c r="BL65" s="588"/>
      <c r="BM65" s="588"/>
      <c r="BN65" s="588"/>
      <c r="BO65" s="587"/>
      <c r="BP65" s="589"/>
      <c r="BQ65" s="589"/>
      <c r="BR65" s="587"/>
      <c r="BS65" s="587"/>
      <c r="BT65" s="587"/>
      <c r="BU65" s="587"/>
      <c r="BV65" s="587"/>
      <c r="BW65" s="587"/>
      <c r="BX65" s="587"/>
      <c r="BY65" s="587"/>
      <c r="BZ65" s="587"/>
      <c r="CA65" s="587"/>
      <c r="CB65" s="587"/>
      <c r="CC65" s="587"/>
      <c r="CD65" s="587"/>
      <c r="CE65" s="587"/>
      <c r="CF65" s="587"/>
      <c r="CG65" s="587"/>
      <c r="CH65" s="587"/>
      <c r="CI65" s="587"/>
      <c r="CJ65" s="587"/>
      <c r="CK65" s="587"/>
      <c r="CL65" s="587"/>
      <c r="CM65" s="587"/>
      <c r="CN65" s="587"/>
      <c r="CO65" s="587"/>
      <c r="CP65" s="587"/>
      <c r="CQ65" s="587"/>
      <c r="CR65" s="587"/>
      <c r="CS65" s="587"/>
      <c r="CT65" s="587"/>
      <c r="CU65" s="587"/>
      <c r="CV65" s="587"/>
      <c r="CW65" s="587"/>
      <c r="CX65" s="587"/>
      <c r="CY65" s="587"/>
      <c r="CZ65" s="587"/>
      <c r="DA65" s="587"/>
      <c r="DB65" s="587"/>
      <c r="DC65" s="587"/>
      <c r="DD65" s="587"/>
      <c r="DE65" s="587"/>
      <c r="DF65" s="590"/>
      <c r="DG65" s="590"/>
      <c r="DH65" s="465"/>
      <c r="DI65" s="465"/>
      <c r="DJ65" s="566"/>
      <c r="DK65" s="566"/>
      <c r="DL65" s="566"/>
      <c r="DM65" s="566"/>
      <c r="DN65" s="566"/>
      <c r="DO65" s="566"/>
      <c r="DP65" s="566"/>
    </row>
    <row r="66" spans="2:120" s="559" customFormat="1">
      <c r="B66" s="558"/>
      <c r="D66" s="560"/>
      <c r="E66" s="560"/>
      <c r="F66" s="561"/>
      <c r="G66" s="561"/>
      <c r="H66" s="561"/>
      <c r="I66" s="561"/>
      <c r="J66" s="562"/>
      <c r="K66" s="562"/>
      <c r="L66" s="562"/>
      <c r="M66" s="562"/>
      <c r="N66" s="561"/>
      <c r="O66" s="562"/>
      <c r="P66" s="562"/>
      <c r="Q66" s="563"/>
      <c r="R66" s="564"/>
      <c r="S66" s="562"/>
      <c r="T66" s="558"/>
      <c r="U66" s="558"/>
      <c r="V66" s="563"/>
      <c r="W66" s="564"/>
      <c r="X66" s="562"/>
      <c r="Y66" s="558"/>
      <c r="Z66" s="558"/>
      <c r="AA66" s="563"/>
      <c r="AB66" s="564"/>
      <c r="AC66" s="562"/>
      <c r="AD66" s="558"/>
      <c r="AE66" s="558"/>
      <c r="AF66" s="563"/>
      <c r="AG66" s="562"/>
      <c r="AH66" s="562"/>
      <c r="AI66" s="558"/>
      <c r="AJ66" s="558"/>
      <c r="AK66" s="563"/>
      <c r="AL66" s="564"/>
      <c r="AM66" s="565"/>
      <c r="AN66" s="557"/>
      <c r="AO66" s="578"/>
      <c r="AP66" s="579"/>
      <c r="AQ66" s="579"/>
      <c r="AR66" s="579"/>
      <c r="AS66" s="579"/>
      <c r="AT66" s="579"/>
      <c r="AU66" s="579"/>
      <c r="AV66" s="579"/>
      <c r="AW66" s="579"/>
      <c r="AX66" s="587"/>
      <c r="AY66" s="587"/>
      <c r="AZ66" s="587"/>
      <c r="BA66" s="588"/>
      <c r="BB66" s="588"/>
      <c r="BC66" s="588"/>
      <c r="BD66" s="588"/>
      <c r="BE66" s="588"/>
      <c r="BF66" s="588"/>
      <c r="BG66" s="588"/>
      <c r="BH66" s="588"/>
      <c r="BI66" s="588"/>
      <c r="BJ66" s="588"/>
      <c r="BK66" s="588"/>
      <c r="BL66" s="588"/>
      <c r="BM66" s="588"/>
      <c r="BN66" s="588"/>
      <c r="BO66" s="587"/>
      <c r="BP66" s="589"/>
      <c r="BQ66" s="589"/>
      <c r="BR66" s="587"/>
      <c r="BS66" s="587"/>
      <c r="BT66" s="587"/>
      <c r="BU66" s="587"/>
      <c r="BV66" s="587"/>
      <c r="BW66" s="587"/>
      <c r="BX66" s="587"/>
      <c r="BY66" s="587"/>
      <c r="BZ66" s="587"/>
      <c r="CA66" s="587"/>
      <c r="CB66" s="587"/>
      <c r="CC66" s="587"/>
      <c r="CD66" s="587"/>
      <c r="CE66" s="587"/>
      <c r="CF66" s="587"/>
      <c r="CG66" s="587"/>
      <c r="CH66" s="587"/>
      <c r="CI66" s="587"/>
      <c r="CJ66" s="587"/>
      <c r="CK66" s="587"/>
      <c r="CL66" s="587"/>
      <c r="CM66" s="587"/>
      <c r="CN66" s="587"/>
      <c r="CO66" s="587"/>
      <c r="CP66" s="587"/>
      <c r="CQ66" s="587"/>
      <c r="CR66" s="587"/>
      <c r="CS66" s="587"/>
      <c r="CT66" s="587"/>
      <c r="CU66" s="587"/>
      <c r="CV66" s="587"/>
      <c r="CW66" s="587"/>
      <c r="CX66" s="587"/>
      <c r="CY66" s="587"/>
      <c r="CZ66" s="587"/>
      <c r="DA66" s="587"/>
      <c r="DB66" s="587"/>
      <c r="DC66" s="587"/>
      <c r="DD66" s="587"/>
      <c r="DE66" s="587"/>
      <c r="DF66" s="590"/>
      <c r="DG66" s="590"/>
      <c r="DH66" s="465"/>
      <c r="DI66" s="465"/>
      <c r="DJ66" s="566"/>
      <c r="DK66" s="566"/>
      <c r="DL66" s="566"/>
      <c r="DM66" s="566"/>
      <c r="DN66" s="566"/>
      <c r="DO66" s="566"/>
      <c r="DP66" s="566"/>
    </row>
    <row r="67" spans="2:120" s="559" customFormat="1">
      <c r="B67" s="558"/>
      <c r="D67" s="560"/>
      <c r="E67" s="560"/>
      <c r="F67" s="561"/>
      <c r="G67" s="561"/>
      <c r="H67" s="561"/>
      <c r="I67" s="561"/>
      <c r="J67" s="562"/>
      <c r="K67" s="562"/>
      <c r="L67" s="562"/>
      <c r="M67" s="562"/>
      <c r="N67" s="561"/>
      <c r="O67" s="562"/>
      <c r="P67" s="562"/>
      <c r="Q67" s="563"/>
      <c r="R67" s="564"/>
      <c r="S67" s="562"/>
      <c r="T67" s="558"/>
      <c r="U67" s="558"/>
      <c r="V67" s="563"/>
      <c r="W67" s="564"/>
      <c r="X67" s="562"/>
      <c r="Y67" s="558"/>
      <c r="Z67" s="558"/>
      <c r="AA67" s="563"/>
      <c r="AB67" s="564"/>
      <c r="AC67" s="562"/>
      <c r="AD67" s="558"/>
      <c r="AE67" s="558"/>
      <c r="AF67" s="563"/>
      <c r="AG67" s="562"/>
      <c r="AH67" s="562"/>
      <c r="AI67" s="558"/>
      <c r="AJ67" s="558"/>
      <c r="AK67" s="563"/>
      <c r="AL67" s="564"/>
      <c r="AM67" s="565"/>
      <c r="AN67" s="557"/>
      <c r="AO67" s="578"/>
      <c r="AP67" s="579"/>
      <c r="AQ67" s="579"/>
      <c r="AR67" s="579"/>
      <c r="AS67" s="579"/>
      <c r="AT67" s="579"/>
      <c r="AU67" s="579"/>
      <c r="AV67" s="579"/>
      <c r="AW67" s="579"/>
      <c r="AX67" s="587"/>
      <c r="AY67" s="587"/>
      <c r="AZ67" s="587"/>
      <c r="BA67" s="588"/>
      <c r="BB67" s="588"/>
      <c r="BC67" s="588" t="s">
        <v>444</v>
      </c>
      <c r="BD67" s="588" t="s">
        <v>14</v>
      </c>
      <c r="BE67" s="588" t="s">
        <v>16</v>
      </c>
      <c r="BF67" s="588"/>
      <c r="BG67" s="588"/>
      <c r="BH67" s="588"/>
      <c r="BI67" s="588"/>
      <c r="BJ67" s="588"/>
      <c r="BK67" s="588"/>
      <c r="BL67" s="588"/>
      <c r="BM67" s="588"/>
      <c r="BN67" s="588"/>
      <c r="BO67" s="587"/>
      <c r="BP67" s="589"/>
      <c r="BQ67" s="589"/>
      <c r="BR67" s="587"/>
      <c r="BS67" s="587"/>
      <c r="BT67" s="587"/>
      <c r="BU67" s="587"/>
      <c r="BV67" s="587"/>
      <c r="BW67" s="587"/>
      <c r="BX67" s="587"/>
      <c r="BY67" s="587"/>
      <c r="BZ67" s="587"/>
      <c r="CA67" s="587"/>
      <c r="CB67" s="587"/>
      <c r="CC67" s="587"/>
      <c r="CD67" s="587"/>
      <c r="CE67" s="587"/>
      <c r="CF67" s="587"/>
      <c r="CG67" s="587"/>
      <c r="CH67" s="587"/>
      <c r="CI67" s="587"/>
      <c r="CJ67" s="587"/>
      <c r="CK67" s="587"/>
      <c r="CL67" s="587"/>
      <c r="CM67" s="587"/>
      <c r="CN67" s="587"/>
      <c r="CO67" s="587"/>
      <c r="CP67" s="587"/>
      <c r="CQ67" s="587"/>
      <c r="CR67" s="587"/>
      <c r="CS67" s="587"/>
      <c r="CT67" s="587"/>
      <c r="CU67" s="587"/>
      <c r="CV67" s="587"/>
      <c r="CW67" s="587"/>
      <c r="CX67" s="587"/>
      <c r="CY67" s="587"/>
      <c r="CZ67" s="587"/>
      <c r="DA67" s="587"/>
      <c r="DB67" s="587"/>
      <c r="DC67" s="587"/>
      <c r="DD67" s="587"/>
      <c r="DE67" s="587"/>
      <c r="DF67" s="590"/>
      <c r="DG67" s="590"/>
      <c r="DH67" s="465"/>
      <c r="DI67" s="465"/>
      <c r="DJ67" s="566"/>
      <c r="DK67" s="566"/>
      <c r="DL67" s="566"/>
      <c r="DM67" s="566"/>
      <c r="DN67" s="566"/>
      <c r="DO67" s="566"/>
      <c r="DP67" s="566"/>
    </row>
    <row r="68" spans="2:120" s="559" customFormat="1">
      <c r="B68" s="558"/>
      <c r="D68" s="560"/>
      <c r="E68" s="560"/>
      <c r="F68" s="561"/>
      <c r="G68" s="561"/>
      <c r="H68" s="561"/>
      <c r="I68" s="561"/>
      <c r="J68" s="562"/>
      <c r="K68" s="562"/>
      <c r="L68" s="562"/>
      <c r="M68" s="562"/>
      <c r="N68" s="561"/>
      <c r="O68" s="562"/>
      <c r="P68" s="562"/>
      <c r="Q68" s="563" t="s">
        <v>415</v>
      </c>
      <c r="R68" s="567">
        <f>COUNTIFS(Q$8:Q$57,Q68)</f>
        <v>0</v>
      </c>
      <c r="S68" s="558"/>
      <c r="T68" s="558"/>
      <c r="U68" s="558"/>
      <c r="V68" s="563"/>
      <c r="W68" s="567"/>
      <c r="X68" s="562"/>
      <c r="Y68" s="558"/>
      <c r="Z68" s="558"/>
      <c r="AA68" s="563"/>
      <c r="AB68" s="564"/>
      <c r="AC68" s="562"/>
      <c r="AD68" s="558"/>
      <c r="AE68" s="558"/>
      <c r="AF68" s="563"/>
      <c r="AG68" s="562"/>
      <c r="AH68" s="562"/>
      <c r="AI68" s="558"/>
      <c r="AJ68" s="558"/>
      <c r="AK68" s="563"/>
      <c r="AL68" s="564"/>
      <c r="AM68" s="565"/>
      <c r="AN68" s="557"/>
      <c r="AO68" s="578"/>
      <c r="AP68" s="579"/>
      <c r="AQ68" s="579"/>
      <c r="AR68" s="579"/>
      <c r="AS68" s="579"/>
      <c r="AT68" s="579"/>
      <c r="AU68" s="579"/>
      <c r="AV68" s="579"/>
      <c r="AW68" s="579"/>
      <c r="AX68" s="587"/>
      <c r="AY68" s="587"/>
      <c r="AZ68" s="587"/>
      <c r="BA68" s="588"/>
      <c r="BB68" s="588"/>
      <c r="BC68" s="588">
        <f>COUNTIFS($I$8:$I$57,BC$67,$Q$8:$Q$57,$Q68)</f>
        <v>0</v>
      </c>
      <c r="BD68" s="588">
        <f t="shared" ref="BD68:BE75" si="12">COUNTIFS($I$8:$I$57,BD$67,$Q$8:$Q$57,$Q68)</f>
        <v>0</v>
      </c>
      <c r="BE68" s="588">
        <f t="shared" si="12"/>
        <v>0</v>
      </c>
      <c r="BF68" s="588"/>
      <c r="BG68" s="588">
        <f>BC68*1000+(BD68+BE68)*700</f>
        <v>0</v>
      </c>
      <c r="BH68" s="588"/>
      <c r="BI68" s="588"/>
      <c r="BJ68" s="588"/>
      <c r="BK68" s="588"/>
      <c r="BL68" s="588"/>
      <c r="BM68" s="588"/>
      <c r="BN68" s="588"/>
      <c r="BO68" s="587" t="s">
        <v>504</v>
      </c>
      <c r="BP68" s="589">
        <f>COUNTIF($BO$8:$BO$57,$BO68)</f>
        <v>0</v>
      </c>
      <c r="BQ68" s="589"/>
      <c r="BR68" s="587"/>
      <c r="BS68" s="587"/>
      <c r="BT68" s="587"/>
      <c r="BU68" s="587"/>
      <c r="BV68" s="587"/>
      <c r="BW68" s="587"/>
      <c r="BX68" s="587"/>
      <c r="BY68" s="587"/>
      <c r="BZ68" s="587"/>
      <c r="CA68" s="587"/>
      <c r="CB68" s="587"/>
      <c r="CC68" s="587"/>
      <c r="CD68" s="587"/>
      <c r="CE68" s="587"/>
      <c r="CF68" s="587"/>
      <c r="CG68" s="587"/>
      <c r="CH68" s="587"/>
      <c r="CI68" s="587"/>
      <c r="CJ68" s="587"/>
      <c r="CK68" s="587"/>
      <c r="CL68" s="587"/>
      <c r="CM68" s="587"/>
      <c r="CN68" s="587"/>
      <c r="CO68" s="587"/>
      <c r="CP68" s="587"/>
      <c r="CQ68" s="587"/>
      <c r="CR68" s="587"/>
      <c r="CS68" s="587"/>
      <c r="CT68" s="587"/>
      <c r="CU68" s="587"/>
      <c r="CV68" s="587"/>
      <c r="CW68" s="587"/>
      <c r="CX68" s="587"/>
      <c r="CY68" s="587"/>
      <c r="CZ68" s="587"/>
      <c r="DA68" s="587"/>
      <c r="DB68" s="587"/>
      <c r="DC68" s="587"/>
      <c r="DD68" s="587"/>
      <c r="DE68" s="587"/>
      <c r="DF68" s="590"/>
      <c r="DG68" s="590"/>
      <c r="DH68" s="465"/>
      <c r="DI68" s="465"/>
      <c r="DJ68" s="566"/>
      <c r="DK68" s="566"/>
      <c r="DL68" s="566"/>
      <c r="DM68" s="566"/>
      <c r="DN68" s="566"/>
      <c r="DO68" s="566"/>
      <c r="DP68" s="566"/>
    </row>
    <row r="69" spans="2:120" s="559" customFormat="1">
      <c r="B69" s="558"/>
      <c r="D69" s="560"/>
      <c r="E69" s="560"/>
      <c r="F69" s="561"/>
      <c r="G69" s="561"/>
      <c r="H69" s="561"/>
      <c r="I69" s="561"/>
      <c r="J69" s="562"/>
      <c r="K69" s="562"/>
      <c r="L69" s="562"/>
      <c r="M69" s="562"/>
      <c r="N69" s="561"/>
      <c r="O69" s="562"/>
      <c r="P69" s="562"/>
      <c r="Q69" s="563" t="s">
        <v>416</v>
      </c>
      <c r="R69" s="567">
        <f t="shared" ref="R69:R70" si="13">COUNTIFS(Q$8:Q$57,Q69)</f>
        <v>0</v>
      </c>
      <c r="S69" s="558"/>
      <c r="T69" s="558"/>
      <c r="U69" s="558"/>
      <c r="V69" s="563"/>
      <c r="W69" s="567"/>
      <c r="X69" s="562"/>
      <c r="Y69" s="558"/>
      <c r="Z69" s="558"/>
      <c r="AA69" s="563"/>
      <c r="AB69" s="564"/>
      <c r="AC69" s="562"/>
      <c r="AD69" s="558"/>
      <c r="AE69" s="558"/>
      <c r="AF69" s="563"/>
      <c r="AG69" s="562"/>
      <c r="AH69" s="562"/>
      <c r="AI69" s="558"/>
      <c r="AJ69" s="558"/>
      <c r="AK69" s="563"/>
      <c r="AL69" s="564"/>
      <c r="AM69" s="565"/>
      <c r="AN69" s="557"/>
      <c r="AO69" s="578"/>
      <c r="AP69" s="579"/>
      <c r="AQ69" s="579"/>
      <c r="AR69" s="579"/>
      <c r="AS69" s="579"/>
      <c r="AT69" s="579"/>
      <c r="AU69" s="579"/>
      <c r="AV69" s="579"/>
      <c r="AW69" s="579"/>
      <c r="AX69" s="587"/>
      <c r="AY69" s="587"/>
      <c r="AZ69" s="587"/>
      <c r="BA69" s="588"/>
      <c r="BB69" s="588"/>
      <c r="BC69" s="588">
        <f t="shared" ref="BC69:BC75" si="14">COUNTIFS($I$8:$I$57,BC$67,$Q$8:$Q$57,$Q69)</f>
        <v>0</v>
      </c>
      <c r="BD69" s="588">
        <f t="shared" si="12"/>
        <v>0</v>
      </c>
      <c r="BE69" s="588">
        <f t="shared" si="12"/>
        <v>0</v>
      </c>
      <c r="BF69" s="588"/>
      <c r="BG69" s="588">
        <f t="shared" ref="BG69:BG70" si="15">BC69*1000+(BD69+BE69)*700</f>
        <v>0</v>
      </c>
      <c r="BH69" s="588"/>
      <c r="BI69" s="588"/>
      <c r="BJ69" s="588"/>
      <c r="BK69" s="588"/>
      <c r="BL69" s="588"/>
      <c r="BM69" s="588"/>
      <c r="BN69" s="588"/>
      <c r="BO69" s="587" t="s">
        <v>505</v>
      </c>
      <c r="BP69" s="589">
        <f t="shared" ref="BP69:BP73" si="16">COUNTIF($BO$8:$BO$57,$BO69)</f>
        <v>0</v>
      </c>
      <c r="BQ69" s="589"/>
      <c r="BR69" s="587"/>
      <c r="BS69" s="587"/>
      <c r="BT69" s="587"/>
      <c r="BU69" s="587"/>
      <c r="BV69" s="587"/>
      <c r="BW69" s="587"/>
      <c r="BX69" s="587"/>
      <c r="BY69" s="587"/>
      <c r="BZ69" s="587"/>
      <c r="CA69" s="587"/>
      <c r="CB69" s="587"/>
      <c r="CC69" s="587"/>
      <c r="CD69" s="587"/>
      <c r="CE69" s="587"/>
      <c r="CF69" s="587"/>
      <c r="CG69" s="587"/>
      <c r="CH69" s="587"/>
      <c r="CI69" s="587"/>
      <c r="CJ69" s="587"/>
      <c r="CK69" s="587"/>
      <c r="CL69" s="587"/>
      <c r="CM69" s="587"/>
      <c r="CN69" s="587"/>
      <c r="CO69" s="587"/>
      <c r="CP69" s="587"/>
      <c r="CQ69" s="587"/>
      <c r="CR69" s="587"/>
      <c r="CS69" s="587"/>
      <c r="CT69" s="587"/>
      <c r="CU69" s="587"/>
      <c r="CV69" s="587"/>
      <c r="CW69" s="587"/>
      <c r="CX69" s="587"/>
      <c r="CY69" s="587"/>
      <c r="CZ69" s="587"/>
      <c r="DA69" s="587"/>
      <c r="DB69" s="587"/>
      <c r="DC69" s="587"/>
      <c r="DD69" s="587"/>
      <c r="DE69" s="587"/>
      <c r="DF69" s="590"/>
      <c r="DG69" s="590"/>
      <c r="DH69" s="465"/>
      <c r="DI69" s="465"/>
      <c r="DJ69" s="566"/>
      <c r="DK69" s="566"/>
      <c r="DL69" s="566"/>
      <c r="DM69" s="566"/>
      <c r="DN69" s="566"/>
      <c r="DO69" s="566"/>
      <c r="DP69" s="566"/>
    </row>
    <row r="70" spans="2:120" s="559" customFormat="1">
      <c r="B70" s="558"/>
      <c r="D70" s="560"/>
      <c r="E70" s="560"/>
      <c r="F70" s="561"/>
      <c r="G70" s="561"/>
      <c r="H70" s="561"/>
      <c r="I70" s="561"/>
      <c r="J70" s="562"/>
      <c r="K70" s="562"/>
      <c r="L70" s="562"/>
      <c r="M70" s="562"/>
      <c r="N70" s="561"/>
      <c r="O70" s="562"/>
      <c r="P70" s="562"/>
      <c r="Q70" s="563" t="s">
        <v>417</v>
      </c>
      <c r="R70" s="567">
        <f t="shared" si="13"/>
        <v>0</v>
      </c>
      <c r="S70" s="558"/>
      <c r="T70" s="558"/>
      <c r="U70" s="558"/>
      <c r="V70" s="563"/>
      <c r="W70" s="567"/>
      <c r="X70" s="562"/>
      <c r="Y70" s="558"/>
      <c r="Z70" s="558"/>
      <c r="AA70" s="563"/>
      <c r="AB70" s="564"/>
      <c r="AC70" s="562"/>
      <c r="AD70" s="558"/>
      <c r="AE70" s="558"/>
      <c r="AF70" s="563"/>
      <c r="AG70" s="562"/>
      <c r="AH70" s="562"/>
      <c r="AI70" s="558"/>
      <c r="AJ70" s="558"/>
      <c r="AK70" s="563"/>
      <c r="AL70" s="564"/>
      <c r="AM70" s="565"/>
      <c r="AN70" s="557"/>
      <c r="AO70" s="578"/>
      <c r="AP70" s="579"/>
      <c r="AQ70" s="579"/>
      <c r="AR70" s="579"/>
      <c r="AS70" s="579"/>
      <c r="AT70" s="579"/>
      <c r="AU70" s="579"/>
      <c r="AV70" s="579"/>
      <c r="AW70" s="579"/>
      <c r="AX70" s="587"/>
      <c r="AY70" s="587"/>
      <c r="AZ70" s="587"/>
      <c r="BA70" s="588"/>
      <c r="BB70" s="588"/>
      <c r="BC70" s="588">
        <f t="shared" si="14"/>
        <v>0</v>
      </c>
      <c r="BD70" s="588">
        <f t="shared" si="12"/>
        <v>0</v>
      </c>
      <c r="BE70" s="588">
        <f t="shared" si="12"/>
        <v>0</v>
      </c>
      <c r="BF70" s="588"/>
      <c r="BG70" s="588">
        <f t="shared" si="15"/>
        <v>0</v>
      </c>
      <c r="BH70" s="588"/>
      <c r="BI70" s="588"/>
      <c r="BJ70" s="588"/>
      <c r="BK70" s="588"/>
      <c r="BL70" s="588"/>
      <c r="BM70" s="588"/>
      <c r="BN70" s="588"/>
      <c r="BO70" s="587" t="s">
        <v>506</v>
      </c>
      <c r="BP70" s="589">
        <f t="shared" si="16"/>
        <v>0</v>
      </c>
      <c r="BQ70" s="589"/>
      <c r="BR70" s="587"/>
      <c r="BS70" s="587"/>
      <c r="BT70" s="587"/>
      <c r="BU70" s="587"/>
      <c r="BV70" s="587"/>
      <c r="BW70" s="587"/>
      <c r="BX70" s="587"/>
      <c r="BY70" s="587"/>
      <c r="BZ70" s="587"/>
      <c r="CA70" s="587"/>
      <c r="CB70" s="587"/>
      <c r="CC70" s="587"/>
      <c r="CD70" s="587"/>
      <c r="CE70" s="587"/>
      <c r="CF70" s="587"/>
      <c r="CG70" s="587"/>
      <c r="CH70" s="587"/>
      <c r="CI70" s="587"/>
      <c r="CJ70" s="587"/>
      <c r="CK70" s="587"/>
      <c r="CL70" s="587"/>
      <c r="CM70" s="587"/>
      <c r="CN70" s="587"/>
      <c r="CO70" s="587"/>
      <c r="CP70" s="587"/>
      <c r="CQ70" s="587"/>
      <c r="CR70" s="587"/>
      <c r="CS70" s="587"/>
      <c r="CT70" s="587"/>
      <c r="CU70" s="587"/>
      <c r="CV70" s="587"/>
      <c r="CW70" s="587"/>
      <c r="CX70" s="587"/>
      <c r="CY70" s="587"/>
      <c r="CZ70" s="587"/>
      <c r="DA70" s="587"/>
      <c r="DB70" s="587"/>
      <c r="DC70" s="587"/>
      <c r="DD70" s="587"/>
      <c r="DE70" s="587"/>
      <c r="DF70" s="590"/>
      <c r="DG70" s="590"/>
      <c r="DH70" s="465"/>
      <c r="DI70" s="465"/>
      <c r="DJ70" s="566"/>
      <c r="DK70" s="566"/>
      <c r="DL70" s="566"/>
      <c r="DM70" s="566"/>
      <c r="DN70" s="566"/>
      <c r="DO70" s="566"/>
      <c r="DP70" s="566"/>
    </row>
    <row r="71" spans="2:120" s="559" customFormat="1">
      <c r="B71" s="558"/>
      <c r="D71" s="560"/>
      <c r="E71" s="560"/>
      <c r="F71" s="561"/>
      <c r="G71" s="561"/>
      <c r="H71" s="561"/>
      <c r="I71" s="561"/>
      <c r="J71" s="562"/>
      <c r="K71" s="562"/>
      <c r="L71" s="562"/>
      <c r="M71" s="562"/>
      <c r="N71" s="561"/>
      <c r="O71" s="562"/>
      <c r="P71" s="562"/>
      <c r="Q71" s="563"/>
      <c r="R71" s="567"/>
      <c r="S71" s="558"/>
      <c r="T71" s="558"/>
      <c r="U71" s="558"/>
      <c r="V71" s="563"/>
      <c r="W71" s="567"/>
      <c r="X71" s="562"/>
      <c r="Y71" s="558"/>
      <c r="Z71" s="558"/>
      <c r="AA71" s="563"/>
      <c r="AB71" s="564"/>
      <c r="AC71" s="562"/>
      <c r="AD71" s="558"/>
      <c r="AE71" s="558"/>
      <c r="AF71" s="563"/>
      <c r="AG71" s="562"/>
      <c r="AH71" s="562"/>
      <c r="AI71" s="558"/>
      <c r="AJ71" s="558"/>
      <c r="AK71" s="563"/>
      <c r="AL71" s="564"/>
      <c r="AM71" s="565"/>
      <c r="AN71" s="557"/>
      <c r="AO71" s="578"/>
      <c r="AP71" s="579"/>
      <c r="AQ71" s="579"/>
      <c r="AR71" s="579"/>
      <c r="AS71" s="579"/>
      <c r="AT71" s="579"/>
      <c r="AU71" s="579"/>
      <c r="AV71" s="579"/>
      <c r="AW71" s="579"/>
      <c r="AX71" s="587"/>
      <c r="AY71" s="587"/>
      <c r="AZ71" s="587"/>
      <c r="BA71" s="588"/>
      <c r="BB71" s="588"/>
      <c r="BC71" s="588"/>
      <c r="BD71" s="588"/>
      <c r="BE71" s="588"/>
      <c r="BF71" s="588"/>
      <c r="BG71" s="588"/>
      <c r="BH71" s="588"/>
      <c r="BI71" s="588"/>
      <c r="BJ71" s="588"/>
      <c r="BK71" s="588"/>
      <c r="BL71" s="588"/>
      <c r="BM71" s="588"/>
      <c r="BN71" s="588"/>
      <c r="BO71" s="587" t="s">
        <v>507</v>
      </c>
      <c r="BP71" s="589">
        <f t="shared" si="16"/>
        <v>0</v>
      </c>
      <c r="BQ71" s="589"/>
      <c r="BR71" s="587"/>
      <c r="BS71" s="587"/>
      <c r="BT71" s="587"/>
      <c r="BU71" s="587"/>
      <c r="BV71" s="587"/>
      <c r="BW71" s="587"/>
      <c r="BX71" s="587"/>
      <c r="BY71" s="587"/>
      <c r="BZ71" s="587"/>
      <c r="CA71" s="587"/>
      <c r="CB71" s="587"/>
      <c r="CC71" s="587"/>
      <c r="CD71" s="587"/>
      <c r="CE71" s="587"/>
      <c r="CF71" s="587"/>
      <c r="CG71" s="587"/>
      <c r="CH71" s="587"/>
      <c r="CI71" s="587"/>
      <c r="CJ71" s="587"/>
      <c r="CK71" s="587"/>
      <c r="CL71" s="587"/>
      <c r="CM71" s="587"/>
      <c r="CN71" s="587"/>
      <c r="CO71" s="587"/>
      <c r="CP71" s="587"/>
      <c r="CQ71" s="587"/>
      <c r="CR71" s="587"/>
      <c r="CS71" s="587"/>
      <c r="CT71" s="587"/>
      <c r="CU71" s="587"/>
      <c r="CV71" s="587"/>
      <c r="CW71" s="587"/>
      <c r="CX71" s="587"/>
      <c r="CY71" s="587"/>
      <c r="CZ71" s="587"/>
      <c r="DA71" s="587"/>
      <c r="DB71" s="587"/>
      <c r="DC71" s="587"/>
      <c r="DD71" s="587"/>
      <c r="DE71" s="587"/>
      <c r="DF71" s="590"/>
      <c r="DG71" s="590"/>
      <c r="DH71" s="465"/>
      <c r="DI71" s="465"/>
      <c r="DJ71" s="566"/>
      <c r="DK71" s="566"/>
      <c r="DL71" s="566"/>
      <c r="DM71" s="566"/>
      <c r="DN71" s="566"/>
      <c r="DO71" s="566"/>
      <c r="DP71" s="566"/>
    </row>
    <row r="72" spans="2:120" s="559" customFormat="1">
      <c r="B72" s="558"/>
      <c r="D72" s="560"/>
      <c r="E72" s="560"/>
      <c r="F72" s="561"/>
      <c r="G72" s="561"/>
      <c r="H72" s="561"/>
      <c r="I72" s="561"/>
      <c r="J72" s="562"/>
      <c r="K72" s="562"/>
      <c r="L72" s="562"/>
      <c r="M72" s="562"/>
      <c r="N72" s="561"/>
      <c r="O72" s="562"/>
      <c r="P72" s="562"/>
      <c r="Q72" s="563"/>
      <c r="R72" s="567"/>
      <c r="S72" s="558"/>
      <c r="T72" s="558"/>
      <c r="U72" s="558"/>
      <c r="V72" s="563"/>
      <c r="W72" s="567"/>
      <c r="X72" s="562"/>
      <c r="Y72" s="558"/>
      <c r="Z72" s="558"/>
      <c r="AA72" s="563"/>
      <c r="AB72" s="564"/>
      <c r="AC72" s="562"/>
      <c r="AD72" s="558"/>
      <c r="AE72" s="558"/>
      <c r="AF72" s="563"/>
      <c r="AG72" s="562"/>
      <c r="AH72" s="562"/>
      <c r="AI72" s="558"/>
      <c r="AJ72" s="558"/>
      <c r="AK72" s="563"/>
      <c r="AL72" s="564"/>
      <c r="AM72" s="565"/>
      <c r="AN72" s="557"/>
      <c r="AO72" s="578"/>
      <c r="AP72" s="579"/>
      <c r="AQ72" s="579"/>
      <c r="AR72" s="579"/>
      <c r="AS72" s="579"/>
      <c r="AT72" s="579"/>
      <c r="AU72" s="579"/>
      <c r="AV72" s="579"/>
      <c r="AW72" s="579"/>
      <c r="AX72" s="587"/>
      <c r="AY72" s="587"/>
      <c r="AZ72" s="587"/>
      <c r="BA72" s="588"/>
      <c r="BB72" s="588"/>
      <c r="BC72" s="588"/>
      <c r="BD72" s="588"/>
      <c r="BE72" s="588"/>
      <c r="BF72" s="588"/>
      <c r="BG72" s="588"/>
      <c r="BH72" s="588"/>
      <c r="BI72" s="588"/>
      <c r="BJ72" s="588"/>
      <c r="BK72" s="588"/>
      <c r="BL72" s="588"/>
      <c r="BM72" s="588"/>
      <c r="BN72" s="588"/>
      <c r="BO72" s="587" t="s">
        <v>508</v>
      </c>
      <c r="BP72" s="589">
        <f t="shared" si="16"/>
        <v>0</v>
      </c>
      <c r="BQ72" s="589"/>
      <c r="BR72" s="587"/>
      <c r="BS72" s="587"/>
      <c r="BT72" s="587"/>
      <c r="BU72" s="587"/>
      <c r="BV72" s="587"/>
      <c r="BW72" s="587"/>
      <c r="BX72" s="587"/>
      <c r="BY72" s="587"/>
      <c r="BZ72" s="587"/>
      <c r="CA72" s="587"/>
      <c r="CB72" s="587"/>
      <c r="CC72" s="587"/>
      <c r="CD72" s="587"/>
      <c r="CE72" s="587"/>
      <c r="CF72" s="587"/>
      <c r="CG72" s="587"/>
      <c r="CH72" s="587"/>
      <c r="CI72" s="587"/>
      <c r="CJ72" s="587"/>
      <c r="CK72" s="587"/>
      <c r="CL72" s="587"/>
      <c r="CM72" s="587"/>
      <c r="CN72" s="587"/>
      <c r="CO72" s="587"/>
      <c r="CP72" s="587"/>
      <c r="CQ72" s="587"/>
      <c r="CR72" s="587"/>
      <c r="CS72" s="587"/>
      <c r="CT72" s="587"/>
      <c r="CU72" s="587"/>
      <c r="CV72" s="587"/>
      <c r="CW72" s="587"/>
      <c r="CX72" s="587"/>
      <c r="CY72" s="587"/>
      <c r="CZ72" s="587"/>
      <c r="DA72" s="587"/>
      <c r="DB72" s="587"/>
      <c r="DC72" s="587"/>
      <c r="DD72" s="587"/>
      <c r="DE72" s="587"/>
      <c r="DF72" s="590"/>
      <c r="DG72" s="590"/>
      <c r="DH72" s="465"/>
      <c r="DI72" s="465"/>
      <c r="DJ72" s="566"/>
      <c r="DK72" s="566"/>
      <c r="DL72" s="566"/>
      <c r="DM72" s="566"/>
      <c r="DN72" s="566"/>
      <c r="DO72" s="566"/>
      <c r="DP72" s="566"/>
    </row>
    <row r="73" spans="2:120" s="559" customFormat="1">
      <c r="B73" s="558"/>
      <c r="D73" s="560"/>
      <c r="E73" s="560"/>
      <c r="F73" s="561"/>
      <c r="G73" s="561"/>
      <c r="H73" s="561"/>
      <c r="I73" s="561"/>
      <c r="J73" s="562"/>
      <c r="K73" s="562"/>
      <c r="L73" s="562"/>
      <c r="M73" s="562"/>
      <c r="N73" s="561"/>
      <c r="O73" s="562"/>
      <c r="P73" s="562"/>
      <c r="Q73" s="563" t="s">
        <v>418</v>
      </c>
      <c r="R73" s="567">
        <f t="shared" ref="R73:R75" si="17">COUNTIFS(Q$8:Q$57,Q73)</f>
        <v>0</v>
      </c>
      <c r="S73" s="558"/>
      <c r="T73" s="558"/>
      <c r="U73" s="558"/>
      <c r="V73" s="563"/>
      <c r="W73" s="567"/>
      <c r="X73" s="562"/>
      <c r="Y73" s="558"/>
      <c r="Z73" s="558"/>
      <c r="AA73" s="563"/>
      <c r="AB73" s="564"/>
      <c r="AC73" s="562"/>
      <c r="AD73" s="558"/>
      <c r="AE73" s="558"/>
      <c r="AF73" s="563"/>
      <c r="AG73" s="562"/>
      <c r="AH73" s="562"/>
      <c r="AI73" s="558"/>
      <c r="AJ73" s="558"/>
      <c r="AK73" s="563"/>
      <c r="AL73" s="564"/>
      <c r="AM73" s="565"/>
      <c r="AN73" s="557"/>
      <c r="AO73" s="578"/>
      <c r="AP73" s="579"/>
      <c r="AQ73" s="579"/>
      <c r="AR73" s="579"/>
      <c r="AS73" s="579"/>
      <c r="AT73" s="579"/>
      <c r="AU73" s="579"/>
      <c r="AV73" s="579"/>
      <c r="AW73" s="579"/>
      <c r="AX73" s="587"/>
      <c r="AY73" s="587"/>
      <c r="AZ73" s="587"/>
      <c r="BA73" s="588"/>
      <c r="BB73" s="588"/>
      <c r="BC73" s="588">
        <f t="shared" si="14"/>
        <v>0</v>
      </c>
      <c r="BD73" s="588">
        <f t="shared" si="12"/>
        <v>0</v>
      </c>
      <c r="BE73" s="588">
        <f t="shared" si="12"/>
        <v>0</v>
      </c>
      <c r="BF73" s="588"/>
      <c r="BG73" s="588">
        <f t="shared" ref="BG73:BG75" si="18">BC73*1000+(BD73+BE73)*700</f>
        <v>0</v>
      </c>
      <c r="BH73" s="588"/>
      <c r="BI73" s="588"/>
      <c r="BJ73" s="588"/>
      <c r="BK73" s="588"/>
      <c r="BL73" s="588"/>
      <c r="BM73" s="588"/>
      <c r="BN73" s="588"/>
      <c r="BO73" s="587" t="s">
        <v>509</v>
      </c>
      <c r="BP73" s="589">
        <f t="shared" si="16"/>
        <v>0</v>
      </c>
      <c r="BQ73" s="589"/>
      <c r="BR73" s="587"/>
      <c r="BS73" s="587"/>
      <c r="BT73" s="587"/>
      <c r="BU73" s="587"/>
      <c r="BV73" s="587"/>
      <c r="BW73" s="587"/>
      <c r="BX73" s="587"/>
      <c r="BY73" s="587"/>
      <c r="BZ73" s="587"/>
      <c r="CA73" s="587"/>
      <c r="CB73" s="587"/>
      <c r="CC73" s="587"/>
      <c r="CD73" s="587"/>
      <c r="CE73" s="587"/>
      <c r="CF73" s="587"/>
      <c r="CG73" s="587"/>
      <c r="CH73" s="587"/>
      <c r="CI73" s="587"/>
      <c r="CJ73" s="587"/>
      <c r="CK73" s="587"/>
      <c r="CL73" s="587"/>
      <c r="CM73" s="587"/>
      <c r="CN73" s="587"/>
      <c r="CO73" s="587"/>
      <c r="CP73" s="587"/>
      <c r="CQ73" s="587"/>
      <c r="CR73" s="587"/>
      <c r="CS73" s="587"/>
      <c r="CT73" s="587"/>
      <c r="CU73" s="587"/>
      <c r="CV73" s="587"/>
      <c r="CW73" s="587"/>
      <c r="CX73" s="587"/>
      <c r="CY73" s="587"/>
      <c r="CZ73" s="587"/>
      <c r="DA73" s="587"/>
      <c r="DB73" s="587"/>
      <c r="DC73" s="587"/>
      <c r="DD73" s="587"/>
      <c r="DE73" s="587"/>
      <c r="DF73" s="590"/>
      <c r="DG73" s="590"/>
      <c r="DH73" s="465"/>
      <c r="DI73" s="465"/>
      <c r="DJ73" s="566"/>
      <c r="DK73" s="566"/>
      <c r="DL73" s="566"/>
      <c r="DM73" s="566"/>
      <c r="DN73" s="566"/>
      <c r="DO73" s="566"/>
      <c r="DP73" s="566"/>
    </row>
    <row r="74" spans="2:120" s="559" customFormat="1">
      <c r="B74" s="558"/>
      <c r="D74" s="560"/>
      <c r="E74" s="560"/>
      <c r="F74" s="561"/>
      <c r="G74" s="561"/>
      <c r="H74" s="561"/>
      <c r="I74" s="561"/>
      <c r="J74" s="562"/>
      <c r="K74" s="562"/>
      <c r="L74" s="562"/>
      <c r="M74" s="562"/>
      <c r="N74" s="561"/>
      <c r="O74" s="562"/>
      <c r="P74" s="562"/>
      <c r="Q74" s="563" t="s">
        <v>419</v>
      </c>
      <c r="R74" s="567">
        <f t="shared" si="17"/>
        <v>0</v>
      </c>
      <c r="S74" s="558"/>
      <c r="T74" s="558"/>
      <c r="U74" s="558"/>
      <c r="V74" s="563"/>
      <c r="W74" s="567"/>
      <c r="X74" s="562"/>
      <c r="Y74" s="558"/>
      <c r="Z74" s="558"/>
      <c r="AA74" s="563"/>
      <c r="AB74" s="564"/>
      <c r="AC74" s="562"/>
      <c r="AD74" s="558"/>
      <c r="AE74" s="558"/>
      <c r="AF74" s="563"/>
      <c r="AG74" s="562"/>
      <c r="AH74" s="562"/>
      <c r="AI74" s="558"/>
      <c r="AJ74" s="558"/>
      <c r="AK74" s="563"/>
      <c r="AL74" s="564"/>
      <c r="AM74" s="565"/>
      <c r="AN74" s="557"/>
      <c r="AO74" s="578"/>
      <c r="AP74" s="579"/>
      <c r="AQ74" s="579"/>
      <c r="AR74" s="579"/>
      <c r="AS74" s="579"/>
      <c r="AT74" s="579"/>
      <c r="AU74" s="579"/>
      <c r="AV74" s="579"/>
      <c r="AW74" s="579"/>
      <c r="AX74" s="587"/>
      <c r="AY74" s="587"/>
      <c r="AZ74" s="587"/>
      <c r="BA74" s="588"/>
      <c r="BB74" s="588"/>
      <c r="BC74" s="588">
        <f t="shared" si="14"/>
        <v>0</v>
      </c>
      <c r="BD74" s="588">
        <f t="shared" si="12"/>
        <v>0</v>
      </c>
      <c r="BE74" s="588">
        <f t="shared" si="12"/>
        <v>0</v>
      </c>
      <c r="BF74" s="588"/>
      <c r="BG74" s="588">
        <f t="shared" si="18"/>
        <v>0</v>
      </c>
      <c r="BH74" s="588"/>
      <c r="BI74" s="588"/>
      <c r="BJ74" s="588"/>
      <c r="BK74" s="588"/>
      <c r="BL74" s="588"/>
      <c r="BM74" s="588"/>
      <c r="BN74" s="588"/>
      <c r="BO74" s="587"/>
      <c r="BP74" s="589"/>
      <c r="BQ74" s="589"/>
      <c r="BR74" s="587"/>
      <c r="BS74" s="587"/>
      <c r="BT74" s="587"/>
      <c r="BU74" s="587"/>
      <c r="BV74" s="587"/>
      <c r="BW74" s="587"/>
      <c r="BX74" s="587"/>
      <c r="BY74" s="587"/>
      <c r="BZ74" s="587"/>
      <c r="CA74" s="587"/>
      <c r="CB74" s="587"/>
      <c r="CC74" s="587"/>
      <c r="CD74" s="587"/>
      <c r="CE74" s="587"/>
      <c r="CF74" s="587"/>
      <c r="CG74" s="587"/>
      <c r="CH74" s="587"/>
      <c r="CI74" s="587"/>
      <c r="CJ74" s="587"/>
      <c r="CK74" s="587"/>
      <c r="CL74" s="587"/>
      <c r="CM74" s="587"/>
      <c r="CN74" s="587"/>
      <c r="CO74" s="587"/>
      <c r="CP74" s="587"/>
      <c r="CQ74" s="587"/>
      <c r="CR74" s="587"/>
      <c r="CS74" s="587"/>
      <c r="CT74" s="587"/>
      <c r="CU74" s="587"/>
      <c r="CV74" s="587"/>
      <c r="CW74" s="587"/>
      <c r="CX74" s="587"/>
      <c r="CY74" s="587"/>
      <c r="CZ74" s="587"/>
      <c r="DA74" s="587"/>
      <c r="DB74" s="587"/>
      <c r="DC74" s="587"/>
      <c r="DD74" s="587"/>
      <c r="DE74" s="587"/>
      <c r="DF74" s="590"/>
      <c r="DG74" s="590"/>
      <c r="DH74" s="465"/>
      <c r="DI74" s="465"/>
      <c r="DJ74" s="566"/>
      <c r="DK74" s="566"/>
      <c r="DL74" s="566"/>
      <c r="DM74" s="566"/>
      <c r="DN74" s="566"/>
      <c r="DO74" s="566"/>
      <c r="DP74" s="566"/>
    </row>
    <row r="75" spans="2:120" s="559" customFormat="1">
      <c r="B75" s="558"/>
      <c r="D75" s="560"/>
      <c r="E75" s="560"/>
      <c r="F75" s="561"/>
      <c r="G75" s="561"/>
      <c r="H75" s="561"/>
      <c r="I75" s="561"/>
      <c r="J75" s="562"/>
      <c r="K75" s="562"/>
      <c r="L75" s="562"/>
      <c r="M75" s="562"/>
      <c r="N75" s="561"/>
      <c r="O75" s="562"/>
      <c r="P75" s="562"/>
      <c r="Q75" s="563" t="s">
        <v>420</v>
      </c>
      <c r="R75" s="567">
        <f t="shared" si="17"/>
        <v>0</v>
      </c>
      <c r="S75" s="558"/>
      <c r="T75" s="558"/>
      <c r="U75" s="558"/>
      <c r="V75" s="563"/>
      <c r="W75" s="567"/>
      <c r="X75" s="562"/>
      <c r="Y75" s="558"/>
      <c r="Z75" s="558"/>
      <c r="AA75" s="563"/>
      <c r="AB75" s="564"/>
      <c r="AC75" s="562"/>
      <c r="AD75" s="558"/>
      <c r="AE75" s="558"/>
      <c r="AF75" s="563"/>
      <c r="AG75" s="562"/>
      <c r="AH75" s="562"/>
      <c r="AI75" s="558"/>
      <c r="AJ75" s="558"/>
      <c r="AK75" s="563"/>
      <c r="AL75" s="564"/>
      <c r="AM75" s="565"/>
      <c r="AN75" s="557"/>
      <c r="AO75" s="578"/>
      <c r="AP75" s="579"/>
      <c r="AQ75" s="579"/>
      <c r="AR75" s="579"/>
      <c r="AS75" s="579"/>
      <c r="AT75" s="579"/>
      <c r="AU75" s="579"/>
      <c r="AV75" s="579"/>
      <c r="AW75" s="579"/>
      <c r="AX75" s="587"/>
      <c r="AY75" s="587"/>
      <c r="AZ75" s="587"/>
      <c r="BA75" s="588"/>
      <c r="BB75" s="588"/>
      <c r="BC75" s="588">
        <f t="shared" si="14"/>
        <v>0</v>
      </c>
      <c r="BD75" s="588">
        <f t="shared" si="12"/>
        <v>0</v>
      </c>
      <c r="BE75" s="588">
        <f t="shared" si="12"/>
        <v>0</v>
      </c>
      <c r="BF75" s="588"/>
      <c r="BG75" s="588">
        <f t="shared" si="18"/>
        <v>0</v>
      </c>
      <c r="BH75" s="588"/>
      <c r="BI75" s="588"/>
      <c r="BJ75" s="588"/>
      <c r="BK75" s="588"/>
      <c r="BL75" s="588"/>
      <c r="BM75" s="588"/>
      <c r="BN75" s="588"/>
      <c r="BO75" s="587"/>
      <c r="BP75" s="589"/>
      <c r="BQ75" s="589"/>
      <c r="BR75" s="587"/>
      <c r="BS75" s="587"/>
      <c r="BT75" s="587"/>
      <c r="BU75" s="587"/>
      <c r="BV75" s="587"/>
      <c r="BW75" s="587"/>
      <c r="BX75" s="587"/>
      <c r="BY75" s="587"/>
      <c r="BZ75" s="587"/>
      <c r="CA75" s="587"/>
      <c r="CB75" s="587"/>
      <c r="CC75" s="587"/>
      <c r="CD75" s="587"/>
      <c r="CE75" s="587"/>
      <c r="CF75" s="587"/>
      <c r="CG75" s="587"/>
      <c r="CH75" s="587"/>
      <c r="CI75" s="587"/>
      <c r="CJ75" s="587"/>
      <c r="CK75" s="587"/>
      <c r="CL75" s="587"/>
      <c r="CM75" s="587"/>
      <c r="CN75" s="587"/>
      <c r="CO75" s="587"/>
      <c r="CP75" s="587"/>
      <c r="CQ75" s="587"/>
      <c r="CR75" s="587"/>
      <c r="CS75" s="587"/>
      <c r="CT75" s="587"/>
      <c r="CU75" s="587"/>
      <c r="CV75" s="587"/>
      <c r="CW75" s="587"/>
      <c r="CX75" s="587"/>
      <c r="CY75" s="587"/>
      <c r="CZ75" s="587"/>
      <c r="DA75" s="587"/>
      <c r="DB75" s="587"/>
      <c r="DC75" s="587"/>
      <c r="DD75" s="587"/>
      <c r="DE75" s="587"/>
      <c r="DF75" s="590"/>
      <c r="DG75" s="590"/>
      <c r="DH75" s="465"/>
      <c r="DI75" s="465"/>
      <c r="DJ75" s="566"/>
      <c r="DK75" s="566"/>
      <c r="DL75" s="566"/>
      <c r="DM75" s="566"/>
      <c r="DN75" s="566"/>
      <c r="DO75" s="566"/>
      <c r="DP75" s="566"/>
    </row>
    <row r="76" spans="2:120" s="559" customFormat="1">
      <c r="B76" s="558"/>
      <c r="D76" s="560"/>
      <c r="E76" s="560"/>
      <c r="F76" s="561"/>
      <c r="G76" s="561"/>
      <c r="H76" s="561"/>
      <c r="I76" s="561"/>
      <c r="J76" s="562"/>
      <c r="K76" s="562"/>
      <c r="L76" s="562"/>
      <c r="M76" s="562"/>
      <c r="N76" s="561"/>
      <c r="O76" s="562"/>
      <c r="P76" s="562"/>
      <c r="Q76" s="563"/>
      <c r="R76" s="567">
        <f>SUM(R68:R75)</f>
        <v>0</v>
      </c>
      <c r="S76" s="562"/>
      <c r="T76" s="558"/>
      <c r="U76" s="558"/>
      <c r="V76" s="563"/>
      <c r="W76" s="564"/>
      <c r="X76" s="562"/>
      <c r="Y76" s="558"/>
      <c r="Z76" s="558"/>
      <c r="AA76" s="563"/>
      <c r="AB76" s="564"/>
      <c r="AC76" s="562"/>
      <c r="AD76" s="558"/>
      <c r="AE76" s="558"/>
      <c r="AF76" s="563"/>
      <c r="AG76" s="562"/>
      <c r="AH76" s="562"/>
      <c r="AI76" s="558"/>
      <c r="AJ76" s="558"/>
      <c r="AK76" s="563"/>
      <c r="AL76" s="564"/>
      <c r="AM76" s="565"/>
      <c r="AN76" s="557"/>
      <c r="AO76" s="578"/>
      <c r="AP76" s="579"/>
      <c r="AQ76" s="579"/>
      <c r="AR76" s="579"/>
      <c r="AS76" s="579"/>
      <c r="AT76" s="579"/>
      <c r="AU76" s="579"/>
      <c r="AV76" s="579"/>
      <c r="AW76" s="579"/>
      <c r="AX76" s="587"/>
      <c r="AY76" s="587"/>
      <c r="AZ76" s="587"/>
      <c r="BA76" s="588"/>
      <c r="BB76" s="588"/>
      <c r="BC76" s="588"/>
      <c r="BD76" s="588"/>
      <c r="BE76" s="588"/>
      <c r="BF76" s="588"/>
      <c r="BG76" s="588"/>
      <c r="BH76" s="588"/>
      <c r="BI76" s="588"/>
      <c r="BJ76" s="588"/>
      <c r="BK76" s="588"/>
      <c r="BL76" s="588"/>
      <c r="BM76" s="588"/>
      <c r="BN76" s="588"/>
      <c r="BO76" s="587"/>
      <c r="BP76" s="589"/>
      <c r="BQ76" s="589"/>
      <c r="BR76" s="587"/>
      <c r="BS76" s="587"/>
      <c r="BT76" s="587"/>
      <c r="BU76" s="587"/>
      <c r="BV76" s="587"/>
      <c r="BW76" s="587"/>
      <c r="BX76" s="587"/>
      <c r="BY76" s="587"/>
      <c r="BZ76" s="587"/>
      <c r="CA76" s="587"/>
      <c r="CB76" s="587"/>
      <c r="CC76" s="587"/>
      <c r="CD76" s="587"/>
      <c r="CE76" s="587"/>
      <c r="CF76" s="587"/>
      <c r="CG76" s="587"/>
      <c r="CH76" s="587"/>
      <c r="CI76" s="587"/>
      <c r="CJ76" s="587"/>
      <c r="CK76" s="587"/>
      <c r="CL76" s="587"/>
      <c r="CM76" s="587"/>
      <c r="CN76" s="587"/>
      <c r="CO76" s="587"/>
      <c r="CP76" s="587"/>
      <c r="CQ76" s="587"/>
      <c r="CR76" s="587"/>
      <c r="CS76" s="587"/>
      <c r="CT76" s="587"/>
      <c r="CU76" s="587"/>
      <c r="CV76" s="587"/>
      <c r="CW76" s="587"/>
      <c r="CX76" s="587"/>
      <c r="CY76" s="587"/>
      <c r="CZ76" s="587"/>
      <c r="DA76" s="587"/>
      <c r="DB76" s="587"/>
      <c r="DC76" s="587"/>
      <c r="DD76" s="587"/>
      <c r="DE76" s="587"/>
      <c r="DF76" s="590"/>
      <c r="DG76" s="590"/>
      <c r="DH76" s="465"/>
      <c r="DI76" s="465"/>
      <c r="DJ76" s="566"/>
      <c r="DK76" s="566"/>
      <c r="DL76" s="566"/>
      <c r="DM76" s="566"/>
      <c r="DN76" s="566"/>
      <c r="DO76" s="566"/>
      <c r="DP76" s="566"/>
    </row>
    <row r="77" spans="2:120" s="559" customFormat="1">
      <c r="B77" s="558"/>
      <c r="D77" s="560"/>
      <c r="E77" s="560"/>
      <c r="F77" s="561"/>
      <c r="G77" s="561"/>
      <c r="H77" s="561"/>
      <c r="I77" s="561"/>
      <c r="J77" s="562"/>
      <c r="K77" s="562"/>
      <c r="L77" s="562"/>
      <c r="M77" s="562"/>
      <c r="N77" s="561"/>
      <c r="O77" s="562"/>
      <c r="P77" s="562"/>
      <c r="Q77" s="563"/>
      <c r="R77" s="564"/>
      <c r="S77" s="562"/>
      <c r="T77" s="558"/>
      <c r="U77" s="558"/>
      <c r="V77" s="563"/>
      <c r="W77" s="564"/>
      <c r="X77" s="562"/>
      <c r="Y77" s="558"/>
      <c r="Z77" s="558"/>
      <c r="AA77" s="563"/>
      <c r="AB77" s="564"/>
      <c r="AC77" s="562"/>
      <c r="AD77" s="558"/>
      <c r="AE77" s="558"/>
      <c r="AF77" s="563"/>
      <c r="AG77" s="562"/>
      <c r="AH77" s="562"/>
      <c r="AI77" s="558"/>
      <c r="AJ77" s="558"/>
      <c r="AK77" s="563"/>
      <c r="AL77" s="564"/>
      <c r="AM77" s="565"/>
      <c r="AN77" s="557"/>
      <c r="AO77" s="578"/>
      <c r="AP77" s="579"/>
      <c r="AQ77" s="579"/>
      <c r="AR77" s="579"/>
      <c r="AS77" s="579"/>
      <c r="AT77" s="579"/>
      <c r="AU77" s="579"/>
      <c r="AV77" s="579"/>
      <c r="AW77" s="579"/>
      <c r="AX77" s="587"/>
      <c r="AY77" s="587"/>
      <c r="AZ77" s="587"/>
      <c r="BA77" s="588"/>
      <c r="BB77" s="588"/>
      <c r="BC77" s="588"/>
      <c r="BD77" s="588"/>
      <c r="BE77" s="588"/>
      <c r="BF77" s="588"/>
      <c r="BG77" s="588"/>
      <c r="BH77" s="588"/>
      <c r="BI77" s="588"/>
      <c r="BJ77" s="588"/>
      <c r="BK77" s="588"/>
      <c r="BL77" s="588"/>
      <c r="BM77" s="588"/>
      <c r="BN77" s="588"/>
      <c r="BO77" s="587"/>
      <c r="BP77" s="589"/>
      <c r="BQ77" s="589"/>
      <c r="BR77" s="587"/>
      <c r="BS77" s="587"/>
      <c r="BT77" s="587"/>
      <c r="BU77" s="587"/>
      <c r="BV77" s="587"/>
      <c r="BW77" s="587"/>
      <c r="BX77" s="587"/>
      <c r="BY77" s="587"/>
      <c r="BZ77" s="587"/>
      <c r="CA77" s="587"/>
      <c r="CB77" s="587"/>
      <c r="CC77" s="587"/>
      <c r="CD77" s="587"/>
      <c r="CE77" s="587"/>
      <c r="CF77" s="587"/>
      <c r="CG77" s="587"/>
      <c r="CH77" s="587"/>
      <c r="CI77" s="587"/>
      <c r="CJ77" s="587"/>
      <c r="CK77" s="587"/>
      <c r="CL77" s="587"/>
      <c r="CM77" s="587"/>
      <c r="CN77" s="587"/>
      <c r="CO77" s="587"/>
      <c r="CP77" s="587"/>
      <c r="CQ77" s="587"/>
      <c r="CR77" s="587"/>
      <c r="CS77" s="587"/>
      <c r="CT77" s="587"/>
      <c r="CU77" s="587"/>
      <c r="CV77" s="587"/>
      <c r="CW77" s="587"/>
      <c r="CX77" s="587"/>
      <c r="CY77" s="587"/>
      <c r="CZ77" s="587"/>
      <c r="DA77" s="587"/>
      <c r="DB77" s="587"/>
      <c r="DC77" s="587"/>
      <c r="DD77" s="587"/>
      <c r="DE77" s="587"/>
      <c r="DF77" s="590"/>
      <c r="DG77" s="590"/>
      <c r="DH77" s="465"/>
      <c r="DI77" s="465"/>
      <c r="DJ77" s="566"/>
      <c r="DK77" s="566"/>
      <c r="DL77" s="566"/>
      <c r="DM77" s="566"/>
      <c r="DN77" s="566"/>
      <c r="DO77" s="566"/>
      <c r="DP77" s="566"/>
    </row>
    <row r="78" spans="2:120" s="559" customFormat="1">
      <c r="B78" s="558"/>
      <c r="D78" s="560"/>
      <c r="E78" s="560"/>
      <c r="F78" s="561"/>
      <c r="G78" s="561"/>
      <c r="H78" s="561"/>
      <c r="I78" s="561"/>
      <c r="J78" s="562"/>
      <c r="K78" s="562"/>
      <c r="L78" s="562"/>
      <c r="M78" s="562"/>
      <c r="N78" s="561"/>
      <c r="O78" s="562"/>
      <c r="P78" s="562"/>
      <c r="Q78" s="563"/>
      <c r="R78" s="564"/>
      <c r="S78" s="562"/>
      <c r="T78" s="558"/>
      <c r="U78" s="558"/>
      <c r="V78" s="563" t="s">
        <v>415</v>
      </c>
      <c r="W78" s="564">
        <f>COUNTIFS(V$8:V$57,V78)</f>
        <v>0</v>
      </c>
      <c r="X78" s="562"/>
      <c r="Y78" s="558"/>
      <c r="Z78" s="558"/>
      <c r="AA78" s="563"/>
      <c r="AB78" s="564"/>
      <c r="AC78" s="562"/>
      <c r="AD78" s="558"/>
      <c r="AE78" s="558"/>
      <c r="AF78" s="563"/>
      <c r="AG78" s="562"/>
      <c r="AH78" s="562"/>
      <c r="AI78" s="558"/>
      <c r="AJ78" s="558"/>
      <c r="AK78" s="563"/>
      <c r="AL78" s="564"/>
      <c r="AM78" s="565"/>
      <c r="AN78" s="557"/>
      <c r="AO78" s="578"/>
      <c r="AP78" s="579"/>
      <c r="AQ78" s="579"/>
      <c r="AR78" s="579"/>
      <c r="AS78" s="579"/>
      <c r="AT78" s="579"/>
      <c r="AU78" s="579"/>
      <c r="AV78" s="579"/>
      <c r="AW78" s="579"/>
      <c r="AX78" s="587"/>
      <c r="AY78" s="587"/>
      <c r="AZ78" s="587"/>
      <c r="BA78" s="588"/>
      <c r="BB78" s="588"/>
      <c r="BC78" s="588">
        <f>COUNTIFS($I$8:$I$57,BC$67,$V$8:$V$57,$V78)</f>
        <v>0</v>
      </c>
      <c r="BD78" s="588">
        <f t="shared" ref="BD78:BE85" si="19">COUNTIFS($I$8:$I$57,BD$67,$V$8:$V$57,$V78)</f>
        <v>0</v>
      </c>
      <c r="BE78" s="588">
        <f t="shared" si="19"/>
        <v>0</v>
      </c>
      <c r="BF78" s="588"/>
      <c r="BG78" s="588">
        <f t="shared" ref="BG78:BG80" si="20">BC78*1000+(BD78+BE78)*700</f>
        <v>0</v>
      </c>
      <c r="BH78" s="588"/>
      <c r="BI78" s="588"/>
      <c r="BJ78" s="588"/>
      <c r="BK78" s="588"/>
      <c r="BL78" s="588"/>
      <c r="BM78" s="588"/>
      <c r="BN78" s="588"/>
      <c r="BO78" s="587"/>
      <c r="BP78" s="589"/>
      <c r="BQ78" s="589"/>
      <c r="BR78" s="587"/>
      <c r="BS78" s="587"/>
      <c r="BT78" s="587"/>
      <c r="BU78" s="587"/>
      <c r="BV78" s="587"/>
      <c r="BW78" s="587"/>
      <c r="BX78" s="587"/>
      <c r="BY78" s="587"/>
      <c r="BZ78" s="587"/>
      <c r="CA78" s="587"/>
      <c r="CB78" s="587"/>
      <c r="CC78" s="587"/>
      <c r="CD78" s="587"/>
      <c r="CE78" s="587"/>
      <c r="CF78" s="587"/>
      <c r="CG78" s="587"/>
      <c r="CH78" s="587"/>
      <c r="CI78" s="587"/>
      <c r="CJ78" s="587"/>
      <c r="CK78" s="587"/>
      <c r="CL78" s="587"/>
      <c r="CM78" s="587"/>
      <c r="CN78" s="587"/>
      <c r="CO78" s="587"/>
      <c r="CP78" s="587"/>
      <c r="CQ78" s="587"/>
      <c r="CR78" s="587"/>
      <c r="CS78" s="587"/>
      <c r="CT78" s="587"/>
      <c r="CU78" s="587"/>
      <c r="CV78" s="587"/>
      <c r="CW78" s="587"/>
      <c r="CX78" s="587"/>
      <c r="CY78" s="587"/>
      <c r="CZ78" s="587"/>
      <c r="DA78" s="587"/>
      <c r="DB78" s="587"/>
      <c r="DC78" s="587"/>
      <c r="DD78" s="587"/>
      <c r="DE78" s="587"/>
      <c r="DF78" s="590"/>
      <c r="DG78" s="590"/>
      <c r="DH78" s="465"/>
      <c r="DI78" s="465"/>
      <c r="DJ78" s="566"/>
      <c r="DK78" s="566"/>
      <c r="DL78" s="566"/>
      <c r="DM78" s="566"/>
      <c r="DN78" s="566"/>
      <c r="DO78" s="566"/>
      <c r="DP78" s="566"/>
    </row>
    <row r="79" spans="2:120" s="559" customFormat="1">
      <c r="B79" s="558"/>
      <c r="D79" s="560"/>
      <c r="E79" s="560"/>
      <c r="F79" s="561"/>
      <c r="G79" s="561"/>
      <c r="H79" s="561"/>
      <c r="I79" s="561"/>
      <c r="J79" s="562"/>
      <c r="K79" s="562"/>
      <c r="L79" s="562"/>
      <c r="M79" s="562"/>
      <c r="N79" s="561"/>
      <c r="O79" s="562"/>
      <c r="P79" s="562"/>
      <c r="Q79" s="563"/>
      <c r="R79" s="564"/>
      <c r="S79" s="562"/>
      <c r="T79" s="558"/>
      <c r="U79" s="558"/>
      <c r="V79" s="563" t="s">
        <v>416</v>
      </c>
      <c r="W79" s="564">
        <f t="shared" ref="W79:W80" si="21">COUNTIFS(V$8:V$57,V79)</f>
        <v>0</v>
      </c>
      <c r="X79" s="562"/>
      <c r="Y79" s="558"/>
      <c r="Z79" s="558"/>
      <c r="AA79" s="563"/>
      <c r="AB79" s="564"/>
      <c r="AC79" s="562"/>
      <c r="AD79" s="558"/>
      <c r="AE79" s="558"/>
      <c r="AF79" s="563"/>
      <c r="AG79" s="562"/>
      <c r="AH79" s="562"/>
      <c r="AI79" s="558"/>
      <c r="AJ79" s="558"/>
      <c r="AK79" s="563"/>
      <c r="AL79" s="564"/>
      <c r="AM79" s="565"/>
      <c r="AN79" s="557"/>
      <c r="AO79" s="578"/>
      <c r="AP79" s="579"/>
      <c r="AQ79" s="579"/>
      <c r="AR79" s="579"/>
      <c r="AS79" s="579"/>
      <c r="AT79" s="579"/>
      <c r="AU79" s="579"/>
      <c r="AV79" s="579"/>
      <c r="AW79" s="579"/>
      <c r="AX79" s="587"/>
      <c r="AY79" s="587"/>
      <c r="AZ79" s="587"/>
      <c r="BA79" s="588"/>
      <c r="BB79" s="588"/>
      <c r="BC79" s="588">
        <f t="shared" ref="BC79:BC85" si="22">COUNTIFS($I$8:$I$57,BC$67,$V$8:$V$57,$V79)</f>
        <v>0</v>
      </c>
      <c r="BD79" s="588">
        <f t="shared" si="19"/>
        <v>0</v>
      </c>
      <c r="BE79" s="588">
        <f t="shared" si="19"/>
        <v>0</v>
      </c>
      <c r="BF79" s="588"/>
      <c r="BG79" s="588">
        <f t="shared" si="20"/>
        <v>0</v>
      </c>
      <c r="BH79" s="588"/>
      <c r="BI79" s="588"/>
      <c r="BJ79" s="588"/>
      <c r="BK79" s="588"/>
      <c r="BL79" s="588"/>
      <c r="BM79" s="588"/>
      <c r="BN79" s="588"/>
      <c r="BO79" s="587"/>
      <c r="BP79" s="589"/>
      <c r="BQ79" s="589"/>
      <c r="BR79" s="587"/>
      <c r="BS79" s="587"/>
      <c r="BT79" s="587"/>
      <c r="BU79" s="587"/>
      <c r="BV79" s="587"/>
      <c r="BW79" s="587"/>
      <c r="BX79" s="587"/>
      <c r="BY79" s="587"/>
      <c r="BZ79" s="587"/>
      <c r="CA79" s="587"/>
      <c r="CB79" s="587"/>
      <c r="CC79" s="587"/>
      <c r="CD79" s="587"/>
      <c r="CE79" s="587"/>
      <c r="CF79" s="587"/>
      <c r="CG79" s="587"/>
      <c r="CH79" s="587"/>
      <c r="CI79" s="587"/>
      <c r="CJ79" s="587"/>
      <c r="CK79" s="587"/>
      <c r="CL79" s="587"/>
      <c r="CM79" s="587"/>
      <c r="CN79" s="587"/>
      <c r="CO79" s="587"/>
      <c r="CP79" s="587"/>
      <c r="CQ79" s="587"/>
      <c r="CR79" s="587"/>
      <c r="CS79" s="587"/>
      <c r="CT79" s="587"/>
      <c r="CU79" s="587"/>
      <c r="CV79" s="587"/>
      <c r="CW79" s="587"/>
      <c r="CX79" s="587"/>
      <c r="CY79" s="587"/>
      <c r="CZ79" s="587"/>
      <c r="DA79" s="587"/>
      <c r="DB79" s="587"/>
      <c r="DC79" s="587"/>
      <c r="DD79" s="587"/>
      <c r="DE79" s="587"/>
      <c r="DF79" s="590"/>
      <c r="DG79" s="590"/>
      <c r="DH79" s="465"/>
      <c r="DI79" s="465"/>
      <c r="DJ79" s="566"/>
      <c r="DK79" s="566"/>
      <c r="DL79" s="566"/>
      <c r="DM79" s="566"/>
      <c r="DN79" s="566"/>
      <c r="DO79" s="566"/>
      <c r="DP79" s="566"/>
    </row>
    <row r="80" spans="2:120" s="559" customFormat="1">
      <c r="B80" s="558"/>
      <c r="D80" s="560"/>
      <c r="E80" s="560"/>
      <c r="F80" s="561"/>
      <c r="G80" s="561"/>
      <c r="H80" s="561"/>
      <c r="I80" s="561"/>
      <c r="J80" s="562"/>
      <c r="K80" s="562"/>
      <c r="L80" s="562"/>
      <c r="M80" s="562"/>
      <c r="N80" s="561"/>
      <c r="O80" s="562"/>
      <c r="P80" s="562"/>
      <c r="Q80" s="563"/>
      <c r="R80" s="564"/>
      <c r="S80" s="562"/>
      <c r="T80" s="558"/>
      <c r="U80" s="558"/>
      <c r="V80" s="563" t="s">
        <v>417</v>
      </c>
      <c r="W80" s="564">
        <f t="shared" si="21"/>
        <v>0</v>
      </c>
      <c r="X80" s="562"/>
      <c r="Y80" s="558"/>
      <c r="Z80" s="558"/>
      <c r="AA80" s="563"/>
      <c r="AB80" s="564"/>
      <c r="AC80" s="562"/>
      <c r="AD80" s="558"/>
      <c r="AE80" s="558"/>
      <c r="AF80" s="563"/>
      <c r="AG80" s="562"/>
      <c r="AH80" s="562"/>
      <c r="AI80" s="558"/>
      <c r="AJ80" s="558"/>
      <c r="AK80" s="563"/>
      <c r="AL80" s="564"/>
      <c r="AM80" s="565"/>
      <c r="AN80" s="557"/>
      <c r="AO80" s="578"/>
      <c r="AP80" s="579"/>
      <c r="AQ80" s="579"/>
      <c r="AR80" s="579"/>
      <c r="AS80" s="579"/>
      <c r="AT80" s="579"/>
      <c r="AU80" s="579"/>
      <c r="AV80" s="579"/>
      <c r="AW80" s="579"/>
      <c r="AX80" s="587"/>
      <c r="AY80" s="587"/>
      <c r="AZ80" s="587"/>
      <c r="BA80" s="588"/>
      <c r="BB80" s="588"/>
      <c r="BC80" s="588">
        <f t="shared" si="22"/>
        <v>0</v>
      </c>
      <c r="BD80" s="588">
        <f t="shared" si="19"/>
        <v>0</v>
      </c>
      <c r="BE80" s="588">
        <f t="shared" si="19"/>
        <v>0</v>
      </c>
      <c r="BF80" s="588"/>
      <c r="BG80" s="588">
        <f t="shared" si="20"/>
        <v>0</v>
      </c>
      <c r="BH80" s="588"/>
      <c r="BI80" s="588"/>
      <c r="BJ80" s="588"/>
      <c r="BK80" s="588"/>
      <c r="BL80" s="588"/>
      <c r="BM80" s="588"/>
      <c r="BN80" s="588"/>
      <c r="BO80" s="587"/>
      <c r="BP80" s="589"/>
      <c r="BQ80" s="589"/>
      <c r="BR80" s="587"/>
      <c r="BS80" s="587"/>
      <c r="BT80" s="587"/>
      <c r="BU80" s="587"/>
      <c r="BV80" s="587"/>
      <c r="BW80" s="587"/>
      <c r="BX80" s="587"/>
      <c r="BY80" s="587"/>
      <c r="BZ80" s="587"/>
      <c r="CA80" s="587"/>
      <c r="CB80" s="587"/>
      <c r="CC80" s="587"/>
      <c r="CD80" s="587"/>
      <c r="CE80" s="587"/>
      <c r="CF80" s="587"/>
      <c r="CG80" s="587"/>
      <c r="CH80" s="587"/>
      <c r="CI80" s="587"/>
      <c r="CJ80" s="587"/>
      <c r="CK80" s="587"/>
      <c r="CL80" s="587"/>
      <c r="CM80" s="587"/>
      <c r="CN80" s="587"/>
      <c r="CO80" s="587"/>
      <c r="CP80" s="587"/>
      <c r="CQ80" s="587"/>
      <c r="CR80" s="587"/>
      <c r="CS80" s="587"/>
      <c r="CT80" s="587"/>
      <c r="CU80" s="587"/>
      <c r="CV80" s="587"/>
      <c r="CW80" s="587"/>
      <c r="CX80" s="587"/>
      <c r="CY80" s="587"/>
      <c r="CZ80" s="587"/>
      <c r="DA80" s="587"/>
      <c r="DB80" s="587"/>
      <c r="DC80" s="587"/>
      <c r="DD80" s="587"/>
      <c r="DE80" s="587"/>
      <c r="DF80" s="590"/>
      <c r="DG80" s="590"/>
      <c r="DH80" s="465"/>
      <c r="DI80" s="465"/>
      <c r="DJ80" s="566"/>
      <c r="DK80" s="566"/>
      <c r="DL80" s="566"/>
      <c r="DM80" s="566"/>
      <c r="DN80" s="566"/>
      <c r="DO80" s="566"/>
      <c r="DP80" s="566"/>
    </row>
    <row r="81" spans="2:120" s="559" customFormat="1">
      <c r="B81" s="558"/>
      <c r="D81" s="560"/>
      <c r="E81" s="560"/>
      <c r="F81" s="561"/>
      <c r="G81" s="561"/>
      <c r="H81" s="561"/>
      <c r="I81" s="561"/>
      <c r="J81" s="562"/>
      <c r="K81" s="562"/>
      <c r="L81" s="562"/>
      <c r="M81" s="562"/>
      <c r="N81" s="561"/>
      <c r="O81" s="562"/>
      <c r="P81" s="562"/>
      <c r="Q81" s="563"/>
      <c r="R81" s="564"/>
      <c r="S81" s="562"/>
      <c r="T81" s="558"/>
      <c r="U81" s="558"/>
      <c r="V81" s="563"/>
      <c r="W81" s="564"/>
      <c r="X81" s="562"/>
      <c r="Y81" s="558"/>
      <c r="Z81" s="558"/>
      <c r="AA81" s="563"/>
      <c r="AB81" s="564"/>
      <c r="AC81" s="562"/>
      <c r="AD81" s="558"/>
      <c r="AE81" s="558"/>
      <c r="AF81" s="563"/>
      <c r="AG81" s="562"/>
      <c r="AH81" s="562"/>
      <c r="AI81" s="558"/>
      <c r="AJ81" s="558"/>
      <c r="AK81" s="563"/>
      <c r="AL81" s="564"/>
      <c r="AM81" s="565"/>
      <c r="AN81" s="557"/>
      <c r="AO81" s="578"/>
      <c r="AP81" s="579"/>
      <c r="AQ81" s="579"/>
      <c r="AR81" s="579"/>
      <c r="AS81" s="579"/>
      <c r="AT81" s="579"/>
      <c r="AU81" s="579"/>
      <c r="AV81" s="579"/>
      <c r="AW81" s="579"/>
      <c r="AX81" s="587"/>
      <c r="AY81" s="587"/>
      <c r="AZ81" s="587"/>
      <c r="BA81" s="588"/>
      <c r="BB81" s="588"/>
      <c r="BC81" s="588"/>
      <c r="BD81" s="588"/>
      <c r="BE81" s="588"/>
      <c r="BF81" s="588"/>
      <c r="BG81" s="588"/>
      <c r="BH81" s="588"/>
      <c r="BI81" s="588"/>
      <c r="BJ81" s="588"/>
      <c r="BK81" s="588"/>
      <c r="BL81" s="588"/>
      <c r="BM81" s="588"/>
      <c r="BN81" s="588"/>
      <c r="BO81" s="587"/>
      <c r="BP81" s="589"/>
      <c r="BQ81" s="589"/>
      <c r="BR81" s="587"/>
      <c r="BS81" s="587"/>
      <c r="BT81" s="587"/>
      <c r="BU81" s="587"/>
      <c r="BV81" s="587"/>
      <c r="BW81" s="587"/>
      <c r="BX81" s="587"/>
      <c r="BY81" s="587"/>
      <c r="BZ81" s="587"/>
      <c r="CA81" s="587"/>
      <c r="CB81" s="587"/>
      <c r="CC81" s="587"/>
      <c r="CD81" s="587"/>
      <c r="CE81" s="587"/>
      <c r="CF81" s="587"/>
      <c r="CG81" s="587"/>
      <c r="CH81" s="587"/>
      <c r="CI81" s="587"/>
      <c r="CJ81" s="587"/>
      <c r="CK81" s="587"/>
      <c r="CL81" s="587"/>
      <c r="CM81" s="587"/>
      <c r="CN81" s="587"/>
      <c r="CO81" s="587"/>
      <c r="CP81" s="587"/>
      <c r="CQ81" s="587"/>
      <c r="CR81" s="587"/>
      <c r="CS81" s="587"/>
      <c r="CT81" s="587"/>
      <c r="CU81" s="587"/>
      <c r="CV81" s="587"/>
      <c r="CW81" s="587"/>
      <c r="CX81" s="587"/>
      <c r="CY81" s="587"/>
      <c r="CZ81" s="587"/>
      <c r="DA81" s="587"/>
      <c r="DB81" s="587"/>
      <c r="DC81" s="587"/>
      <c r="DD81" s="587"/>
      <c r="DE81" s="587"/>
      <c r="DF81" s="590"/>
      <c r="DG81" s="590"/>
      <c r="DH81" s="465"/>
      <c r="DI81" s="465"/>
      <c r="DJ81" s="566"/>
      <c r="DK81" s="566"/>
      <c r="DL81" s="566"/>
      <c r="DM81" s="566"/>
      <c r="DN81" s="566"/>
      <c r="DO81" s="566"/>
      <c r="DP81" s="566"/>
    </row>
    <row r="82" spans="2:120" s="559" customFormat="1">
      <c r="B82" s="558"/>
      <c r="D82" s="560"/>
      <c r="E82" s="560"/>
      <c r="F82" s="561"/>
      <c r="G82" s="561"/>
      <c r="H82" s="561"/>
      <c r="I82" s="561"/>
      <c r="J82" s="562"/>
      <c r="K82" s="562"/>
      <c r="L82" s="562"/>
      <c r="M82" s="562"/>
      <c r="N82" s="561"/>
      <c r="O82" s="562"/>
      <c r="P82" s="562"/>
      <c r="Q82" s="563"/>
      <c r="R82" s="564"/>
      <c r="S82" s="562"/>
      <c r="T82" s="558"/>
      <c r="U82" s="558"/>
      <c r="V82" s="563"/>
      <c r="W82" s="564"/>
      <c r="X82" s="562"/>
      <c r="Y82" s="558"/>
      <c r="Z82" s="558"/>
      <c r="AA82" s="563"/>
      <c r="AB82" s="564"/>
      <c r="AC82" s="562"/>
      <c r="AD82" s="558"/>
      <c r="AE82" s="558"/>
      <c r="AF82" s="563"/>
      <c r="AG82" s="562"/>
      <c r="AH82" s="562"/>
      <c r="AI82" s="558"/>
      <c r="AJ82" s="558"/>
      <c r="AK82" s="563"/>
      <c r="AL82" s="564"/>
      <c r="AM82" s="565"/>
      <c r="AN82" s="557"/>
      <c r="AO82" s="578"/>
      <c r="AP82" s="579"/>
      <c r="AQ82" s="579"/>
      <c r="AR82" s="579"/>
      <c r="AS82" s="579"/>
      <c r="AT82" s="579"/>
      <c r="AU82" s="579"/>
      <c r="AV82" s="579"/>
      <c r="AW82" s="579"/>
      <c r="AX82" s="587"/>
      <c r="AY82" s="587"/>
      <c r="AZ82" s="587"/>
      <c r="BA82" s="588"/>
      <c r="BB82" s="588"/>
      <c r="BC82" s="588"/>
      <c r="BD82" s="588"/>
      <c r="BE82" s="588"/>
      <c r="BF82" s="588"/>
      <c r="BG82" s="588"/>
      <c r="BH82" s="588"/>
      <c r="BI82" s="588"/>
      <c r="BJ82" s="588"/>
      <c r="BK82" s="588"/>
      <c r="BL82" s="588"/>
      <c r="BM82" s="588"/>
      <c r="BN82" s="588"/>
      <c r="BO82" s="587"/>
      <c r="BP82" s="589"/>
      <c r="BQ82" s="589"/>
      <c r="BR82" s="587"/>
      <c r="BS82" s="587"/>
      <c r="BT82" s="587"/>
      <c r="BU82" s="587"/>
      <c r="BV82" s="587"/>
      <c r="BW82" s="587"/>
      <c r="BX82" s="587"/>
      <c r="BY82" s="587"/>
      <c r="BZ82" s="587"/>
      <c r="CA82" s="587"/>
      <c r="CB82" s="587"/>
      <c r="CC82" s="587"/>
      <c r="CD82" s="587"/>
      <c r="CE82" s="587"/>
      <c r="CF82" s="587"/>
      <c r="CG82" s="587"/>
      <c r="CH82" s="587"/>
      <c r="CI82" s="587"/>
      <c r="CJ82" s="587"/>
      <c r="CK82" s="587"/>
      <c r="CL82" s="587"/>
      <c r="CM82" s="587"/>
      <c r="CN82" s="587"/>
      <c r="CO82" s="587"/>
      <c r="CP82" s="587"/>
      <c r="CQ82" s="587"/>
      <c r="CR82" s="587"/>
      <c r="CS82" s="587"/>
      <c r="CT82" s="587"/>
      <c r="CU82" s="587"/>
      <c r="CV82" s="587"/>
      <c r="CW82" s="587"/>
      <c r="CX82" s="587"/>
      <c r="CY82" s="587"/>
      <c r="CZ82" s="587"/>
      <c r="DA82" s="587"/>
      <c r="DB82" s="587"/>
      <c r="DC82" s="587"/>
      <c r="DD82" s="587"/>
      <c r="DE82" s="587"/>
      <c r="DF82" s="590"/>
      <c r="DG82" s="590"/>
      <c r="DH82" s="465"/>
      <c r="DI82" s="465"/>
      <c r="DJ82" s="566"/>
      <c r="DK82" s="566"/>
      <c r="DL82" s="566"/>
      <c r="DM82" s="566"/>
      <c r="DN82" s="566"/>
      <c r="DO82" s="566"/>
      <c r="DP82" s="566"/>
    </row>
    <row r="83" spans="2:120" s="559" customFormat="1">
      <c r="B83" s="558"/>
      <c r="D83" s="560"/>
      <c r="E83" s="560"/>
      <c r="F83" s="561"/>
      <c r="G83" s="561"/>
      <c r="H83" s="561"/>
      <c r="I83" s="561"/>
      <c r="J83" s="562"/>
      <c r="K83" s="562"/>
      <c r="L83" s="562"/>
      <c r="M83" s="562"/>
      <c r="N83" s="561"/>
      <c r="O83" s="562"/>
      <c r="P83" s="562"/>
      <c r="Q83" s="563"/>
      <c r="R83" s="564"/>
      <c r="S83" s="562"/>
      <c r="T83" s="558"/>
      <c r="U83" s="558"/>
      <c r="V83" s="563" t="s">
        <v>418</v>
      </c>
      <c r="W83" s="564">
        <f t="shared" ref="W83:W85" si="23">COUNTIFS(V$8:V$57,V83)</f>
        <v>0</v>
      </c>
      <c r="X83" s="562"/>
      <c r="Y83" s="558"/>
      <c r="Z83" s="558"/>
      <c r="AA83" s="563"/>
      <c r="AB83" s="564"/>
      <c r="AC83" s="562"/>
      <c r="AD83" s="558"/>
      <c r="AE83" s="558"/>
      <c r="AF83" s="563"/>
      <c r="AG83" s="562"/>
      <c r="AH83" s="562"/>
      <c r="AI83" s="558"/>
      <c r="AJ83" s="558"/>
      <c r="AK83" s="563"/>
      <c r="AL83" s="564"/>
      <c r="AM83" s="565"/>
      <c r="AN83" s="557"/>
      <c r="AO83" s="578"/>
      <c r="AP83" s="579"/>
      <c r="AQ83" s="579"/>
      <c r="AR83" s="579"/>
      <c r="AS83" s="579"/>
      <c r="AT83" s="579"/>
      <c r="AU83" s="579"/>
      <c r="AV83" s="579"/>
      <c r="AW83" s="579"/>
      <c r="AX83" s="587"/>
      <c r="AY83" s="587"/>
      <c r="AZ83" s="587"/>
      <c r="BA83" s="588"/>
      <c r="BB83" s="588"/>
      <c r="BC83" s="588">
        <f t="shared" si="22"/>
        <v>0</v>
      </c>
      <c r="BD83" s="588">
        <f t="shared" si="19"/>
        <v>0</v>
      </c>
      <c r="BE83" s="588">
        <f t="shared" si="19"/>
        <v>0</v>
      </c>
      <c r="BF83" s="588"/>
      <c r="BG83" s="588">
        <f t="shared" ref="BG83:BG85" si="24">BC83*1000+(BD83+BE83)*700</f>
        <v>0</v>
      </c>
      <c r="BH83" s="588"/>
      <c r="BI83" s="588"/>
      <c r="BJ83" s="588"/>
      <c r="BK83" s="588"/>
      <c r="BL83" s="588"/>
      <c r="BM83" s="588"/>
      <c r="BN83" s="588"/>
      <c r="BO83" s="587"/>
      <c r="BP83" s="589"/>
      <c r="BQ83" s="589"/>
      <c r="BR83" s="587"/>
      <c r="BS83" s="587"/>
      <c r="BT83" s="587"/>
      <c r="BU83" s="587"/>
      <c r="BV83" s="587"/>
      <c r="BW83" s="587"/>
      <c r="BX83" s="587"/>
      <c r="BY83" s="587"/>
      <c r="BZ83" s="587"/>
      <c r="CA83" s="587"/>
      <c r="CB83" s="587"/>
      <c r="CC83" s="587"/>
      <c r="CD83" s="587"/>
      <c r="CE83" s="587"/>
      <c r="CF83" s="587"/>
      <c r="CG83" s="587"/>
      <c r="CH83" s="587"/>
      <c r="CI83" s="587"/>
      <c r="CJ83" s="587"/>
      <c r="CK83" s="587"/>
      <c r="CL83" s="587"/>
      <c r="CM83" s="587"/>
      <c r="CN83" s="587"/>
      <c r="CO83" s="587"/>
      <c r="CP83" s="587"/>
      <c r="CQ83" s="587"/>
      <c r="CR83" s="587"/>
      <c r="CS83" s="587"/>
      <c r="CT83" s="587"/>
      <c r="CU83" s="587"/>
      <c r="CV83" s="587"/>
      <c r="CW83" s="587"/>
      <c r="CX83" s="587"/>
      <c r="CY83" s="587"/>
      <c r="CZ83" s="587"/>
      <c r="DA83" s="587"/>
      <c r="DB83" s="587"/>
      <c r="DC83" s="587"/>
      <c r="DD83" s="587"/>
      <c r="DE83" s="587"/>
      <c r="DF83" s="590"/>
      <c r="DG83" s="590"/>
      <c r="DH83" s="465"/>
      <c r="DI83" s="465"/>
      <c r="DJ83" s="566"/>
      <c r="DK83" s="566"/>
      <c r="DL83" s="566"/>
      <c r="DM83" s="566"/>
      <c r="DN83" s="566"/>
      <c r="DO83" s="566"/>
      <c r="DP83" s="566"/>
    </row>
    <row r="84" spans="2:120" s="559" customFormat="1">
      <c r="B84" s="558"/>
      <c r="D84" s="560"/>
      <c r="E84" s="560"/>
      <c r="F84" s="561"/>
      <c r="G84" s="561"/>
      <c r="H84" s="561"/>
      <c r="I84" s="561"/>
      <c r="J84" s="562"/>
      <c r="K84" s="562"/>
      <c r="L84" s="562"/>
      <c r="M84" s="562"/>
      <c r="N84" s="561"/>
      <c r="O84" s="562"/>
      <c r="P84" s="562"/>
      <c r="Q84" s="563"/>
      <c r="R84" s="564"/>
      <c r="S84" s="562"/>
      <c r="T84" s="558"/>
      <c r="U84" s="558"/>
      <c r="V84" s="563" t="s">
        <v>419</v>
      </c>
      <c r="W84" s="564">
        <f t="shared" si="23"/>
        <v>0</v>
      </c>
      <c r="X84" s="562"/>
      <c r="Y84" s="558"/>
      <c r="Z84" s="558"/>
      <c r="AA84" s="563"/>
      <c r="AB84" s="564"/>
      <c r="AC84" s="562"/>
      <c r="AD84" s="558"/>
      <c r="AE84" s="558"/>
      <c r="AF84" s="563"/>
      <c r="AG84" s="562"/>
      <c r="AH84" s="562"/>
      <c r="AI84" s="558"/>
      <c r="AJ84" s="558"/>
      <c r="AK84" s="563"/>
      <c r="AL84" s="564"/>
      <c r="AM84" s="565"/>
      <c r="AN84" s="557"/>
      <c r="AO84" s="578"/>
      <c r="AP84" s="579"/>
      <c r="AQ84" s="579"/>
      <c r="AR84" s="579"/>
      <c r="AS84" s="579"/>
      <c r="AT84" s="579"/>
      <c r="AU84" s="579"/>
      <c r="AV84" s="579"/>
      <c r="AW84" s="579"/>
      <c r="AX84" s="587"/>
      <c r="AY84" s="587"/>
      <c r="AZ84" s="587"/>
      <c r="BA84" s="588"/>
      <c r="BB84" s="588"/>
      <c r="BC84" s="588">
        <f t="shared" si="22"/>
        <v>0</v>
      </c>
      <c r="BD84" s="588">
        <f t="shared" si="19"/>
        <v>0</v>
      </c>
      <c r="BE84" s="588">
        <f t="shared" si="19"/>
        <v>0</v>
      </c>
      <c r="BF84" s="588"/>
      <c r="BG84" s="588">
        <f t="shared" si="24"/>
        <v>0</v>
      </c>
      <c r="BH84" s="588"/>
      <c r="BI84" s="588"/>
      <c r="BJ84" s="588"/>
      <c r="BK84" s="588"/>
      <c r="BL84" s="588"/>
      <c r="BM84" s="588"/>
      <c r="BN84" s="588"/>
      <c r="BO84" s="587"/>
      <c r="BP84" s="589"/>
      <c r="BQ84" s="589"/>
      <c r="BR84" s="587"/>
      <c r="BS84" s="587"/>
      <c r="BT84" s="587"/>
      <c r="BU84" s="587"/>
      <c r="BV84" s="587"/>
      <c r="BW84" s="587"/>
      <c r="BX84" s="587"/>
      <c r="BY84" s="587"/>
      <c r="BZ84" s="587"/>
      <c r="CA84" s="587"/>
      <c r="CB84" s="587"/>
      <c r="CC84" s="587"/>
      <c r="CD84" s="587"/>
      <c r="CE84" s="587"/>
      <c r="CF84" s="587"/>
      <c r="CG84" s="587"/>
      <c r="CH84" s="587"/>
      <c r="CI84" s="587"/>
      <c r="CJ84" s="587"/>
      <c r="CK84" s="587"/>
      <c r="CL84" s="587"/>
      <c r="CM84" s="587"/>
      <c r="CN84" s="587"/>
      <c r="CO84" s="587"/>
      <c r="CP84" s="587"/>
      <c r="CQ84" s="587"/>
      <c r="CR84" s="587"/>
      <c r="CS84" s="587"/>
      <c r="CT84" s="587"/>
      <c r="CU84" s="587"/>
      <c r="CV84" s="587"/>
      <c r="CW84" s="587"/>
      <c r="CX84" s="587"/>
      <c r="CY84" s="587"/>
      <c r="CZ84" s="587"/>
      <c r="DA84" s="587"/>
      <c r="DB84" s="587"/>
      <c r="DC84" s="587"/>
      <c r="DD84" s="587"/>
      <c r="DE84" s="587"/>
      <c r="DF84" s="590"/>
      <c r="DG84" s="590"/>
      <c r="DH84" s="465"/>
      <c r="DI84" s="465"/>
      <c r="DJ84" s="566"/>
      <c r="DK84" s="566"/>
      <c r="DL84" s="566"/>
      <c r="DM84" s="566"/>
      <c r="DN84" s="566"/>
      <c r="DO84" s="566"/>
      <c r="DP84" s="566"/>
    </row>
    <row r="85" spans="2:120" s="559" customFormat="1">
      <c r="B85" s="558"/>
      <c r="D85" s="560"/>
      <c r="E85" s="560"/>
      <c r="F85" s="561"/>
      <c r="G85" s="561"/>
      <c r="H85" s="561"/>
      <c r="I85" s="561"/>
      <c r="J85" s="562"/>
      <c r="K85" s="562"/>
      <c r="L85" s="562"/>
      <c r="M85" s="562"/>
      <c r="N85" s="561"/>
      <c r="O85" s="562"/>
      <c r="P85" s="562"/>
      <c r="Q85" s="563"/>
      <c r="R85" s="564"/>
      <c r="S85" s="562"/>
      <c r="T85" s="558"/>
      <c r="U85" s="558"/>
      <c r="V85" s="563" t="s">
        <v>420</v>
      </c>
      <c r="W85" s="564">
        <f t="shared" si="23"/>
        <v>0</v>
      </c>
      <c r="X85" s="562"/>
      <c r="Y85" s="558"/>
      <c r="Z85" s="558"/>
      <c r="AA85" s="563"/>
      <c r="AB85" s="564"/>
      <c r="AC85" s="562"/>
      <c r="AD85" s="558"/>
      <c r="AE85" s="558"/>
      <c r="AF85" s="563"/>
      <c r="AG85" s="562"/>
      <c r="AH85" s="562"/>
      <c r="AI85" s="558"/>
      <c r="AJ85" s="558"/>
      <c r="AK85" s="563"/>
      <c r="AL85" s="564"/>
      <c r="AM85" s="565"/>
      <c r="AN85" s="557"/>
      <c r="AO85" s="578"/>
      <c r="AP85" s="579"/>
      <c r="AQ85" s="579"/>
      <c r="AR85" s="579"/>
      <c r="AS85" s="579"/>
      <c r="AT85" s="579"/>
      <c r="AU85" s="579"/>
      <c r="AV85" s="579"/>
      <c r="AW85" s="579"/>
      <c r="AX85" s="587"/>
      <c r="AY85" s="587"/>
      <c r="AZ85" s="587"/>
      <c r="BA85" s="588"/>
      <c r="BB85" s="588"/>
      <c r="BC85" s="588">
        <f t="shared" si="22"/>
        <v>0</v>
      </c>
      <c r="BD85" s="588">
        <f t="shared" si="19"/>
        <v>0</v>
      </c>
      <c r="BE85" s="588">
        <f t="shared" si="19"/>
        <v>0</v>
      </c>
      <c r="BF85" s="588"/>
      <c r="BG85" s="588">
        <f t="shared" si="24"/>
        <v>0</v>
      </c>
      <c r="BH85" s="588"/>
      <c r="BI85" s="588"/>
      <c r="BJ85" s="588"/>
      <c r="BK85" s="588"/>
      <c r="BL85" s="588"/>
      <c r="BM85" s="588"/>
      <c r="BN85" s="588"/>
      <c r="BO85" s="587"/>
      <c r="BP85" s="589"/>
      <c r="BQ85" s="589"/>
      <c r="BR85" s="587"/>
      <c r="BS85" s="587"/>
      <c r="BT85" s="587"/>
      <c r="BU85" s="587"/>
      <c r="BV85" s="587"/>
      <c r="BW85" s="587"/>
      <c r="BX85" s="587"/>
      <c r="BY85" s="587"/>
      <c r="BZ85" s="587"/>
      <c r="CA85" s="587"/>
      <c r="CB85" s="587"/>
      <c r="CC85" s="587"/>
      <c r="CD85" s="587"/>
      <c r="CE85" s="587"/>
      <c r="CF85" s="587"/>
      <c r="CG85" s="587"/>
      <c r="CH85" s="587"/>
      <c r="CI85" s="587"/>
      <c r="CJ85" s="587"/>
      <c r="CK85" s="587"/>
      <c r="CL85" s="587"/>
      <c r="CM85" s="587"/>
      <c r="CN85" s="587"/>
      <c r="CO85" s="587"/>
      <c r="CP85" s="587"/>
      <c r="CQ85" s="587"/>
      <c r="CR85" s="587"/>
      <c r="CS85" s="587"/>
      <c r="CT85" s="587"/>
      <c r="CU85" s="587"/>
      <c r="CV85" s="587"/>
      <c r="CW85" s="587"/>
      <c r="CX85" s="587"/>
      <c r="CY85" s="587"/>
      <c r="CZ85" s="587"/>
      <c r="DA85" s="587"/>
      <c r="DB85" s="587"/>
      <c r="DC85" s="587"/>
      <c r="DD85" s="587"/>
      <c r="DE85" s="587"/>
      <c r="DF85" s="590"/>
      <c r="DG85" s="590"/>
      <c r="DH85" s="465"/>
      <c r="DI85" s="465"/>
      <c r="DJ85" s="566"/>
      <c r="DK85" s="566"/>
      <c r="DL85" s="566"/>
      <c r="DM85" s="566"/>
      <c r="DN85" s="566"/>
      <c r="DO85" s="566"/>
      <c r="DP85" s="566"/>
    </row>
    <row r="86" spans="2:120" s="559" customFormat="1">
      <c r="B86" s="558"/>
      <c r="D86" s="560"/>
      <c r="E86" s="560"/>
      <c r="F86" s="561"/>
      <c r="G86" s="561"/>
      <c r="H86" s="561"/>
      <c r="I86" s="561"/>
      <c r="J86" s="562"/>
      <c r="K86" s="562"/>
      <c r="L86" s="562"/>
      <c r="M86" s="562"/>
      <c r="N86" s="561"/>
      <c r="O86" s="562"/>
      <c r="P86" s="562"/>
      <c r="Q86" s="563"/>
      <c r="R86" s="564"/>
      <c r="S86" s="562"/>
      <c r="T86" s="558"/>
      <c r="U86" s="558"/>
      <c r="V86" s="563"/>
      <c r="W86" s="564"/>
      <c r="X86" s="562"/>
      <c r="Y86" s="558"/>
      <c r="Z86" s="558"/>
      <c r="AA86" s="563"/>
      <c r="AB86" s="564"/>
      <c r="AC86" s="562"/>
      <c r="AD86" s="558"/>
      <c r="AE86" s="558"/>
      <c r="AF86" s="563"/>
      <c r="AG86" s="562"/>
      <c r="AH86" s="562"/>
      <c r="AI86" s="558"/>
      <c r="AJ86" s="558"/>
      <c r="AK86" s="563"/>
      <c r="AL86" s="564"/>
      <c r="AM86" s="565"/>
      <c r="AN86" s="557"/>
      <c r="AO86" s="578"/>
      <c r="AP86" s="579"/>
      <c r="AQ86" s="579"/>
      <c r="AR86" s="579"/>
      <c r="AS86" s="579"/>
      <c r="AT86" s="579"/>
      <c r="AU86" s="579"/>
      <c r="AV86" s="579"/>
      <c r="AW86" s="579"/>
      <c r="AX86" s="587"/>
      <c r="AY86" s="587"/>
      <c r="AZ86" s="587"/>
      <c r="BA86" s="588"/>
      <c r="BB86" s="588"/>
      <c r="BC86" s="588"/>
      <c r="BD86" s="588"/>
      <c r="BE86" s="588"/>
      <c r="BF86" s="588"/>
      <c r="BG86" s="588"/>
      <c r="BH86" s="588"/>
      <c r="BI86" s="588"/>
      <c r="BJ86" s="588"/>
      <c r="BK86" s="588"/>
      <c r="BL86" s="588"/>
      <c r="BM86" s="588"/>
      <c r="BN86" s="588"/>
      <c r="BO86" s="587"/>
      <c r="BP86" s="589"/>
      <c r="BQ86" s="589"/>
      <c r="BR86" s="587"/>
      <c r="BS86" s="587"/>
      <c r="BT86" s="587"/>
      <c r="BU86" s="587"/>
      <c r="BV86" s="587"/>
      <c r="BW86" s="587"/>
      <c r="BX86" s="587"/>
      <c r="BY86" s="587"/>
      <c r="BZ86" s="587"/>
      <c r="CA86" s="587"/>
      <c r="CB86" s="587"/>
      <c r="CC86" s="587"/>
      <c r="CD86" s="587"/>
      <c r="CE86" s="587"/>
      <c r="CF86" s="587"/>
      <c r="CG86" s="587"/>
      <c r="CH86" s="587"/>
      <c r="CI86" s="587"/>
      <c r="CJ86" s="587"/>
      <c r="CK86" s="587"/>
      <c r="CL86" s="587"/>
      <c r="CM86" s="587"/>
      <c r="CN86" s="587"/>
      <c r="CO86" s="587"/>
      <c r="CP86" s="587"/>
      <c r="CQ86" s="587"/>
      <c r="CR86" s="587"/>
      <c r="CS86" s="587"/>
      <c r="CT86" s="587"/>
      <c r="CU86" s="587"/>
      <c r="CV86" s="587"/>
      <c r="CW86" s="587"/>
      <c r="CX86" s="587"/>
      <c r="CY86" s="587"/>
      <c r="CZ86" s="587"/>
      <c r="DA86" s="587"/>
      <c r="DB86" s="587"/>
      <c r="DC86" s="587"/>
      <c r="DD86" s="587"/>
      <c r="DE86" s="587"/>
      <c r="DF86" s="590"/>
      <c r="DG86" s="590"/>
      <c r="DH86" s="465"/>
      <c r="DI86" s="465"/>
      <c r="DJ86" s="566"/>
      <c r="DK86" s="566"/>
      <c r="DL86" s="566"/>
      <c r="DM86" s="566"/>
      <c r="DN86" s="566"/>
      <c r="DO86" s="566"/>
      <c r="DP86" s="566"/>
    </row>
    <row r="87" spans="2:120" s="559" customFormat="1">
      <c r="B87" s="558"/>
      <c r="D87" s="560"/>
      <c r="E87" s="560"/>
      <c r="F87" s="561"/>
      <c r="G87" s="561"/>
      <c r="H87" s="561"/>
      <c r="I87" s="561"/>
      <c r="J87" s="562"/>
      <c r="K87" s="562"/>
      <c r="L87" s="562"/>
      <c r="M87" s="562"/>
      <c r="N87" s="561"/>
      <c r="O87" s="562"/>
      <c r="P87" s="562"/>
      <c r="Q87" s="563"/>
      <c r="R87" s="564"/>
      <c r="S87" s="562"/>
      <c r="T87" s="558"/>
      <c r="U87" s="558"/>
      <c r="V87" s="563"/>
      <c r="W87" s="564"/>
      <c r="X87" s="562"/>
      <c r="Y87" s="558"/>
      <c r="Z87" s="558"/>
      <c r="AA87" s="563"/>
      <c r="AB87" s="564"/>
      <c r="AC87" s="562"/>
      <c r="AD87" s="558"/>
      <c r="AE87" s="558"/>
      <c r="AF87" s="563"/>
      <c r="AG87" s="562"/>
      <c r="AH87" s="562"/>
      <c r="AI87" s="558"/>
      <c r="AJ87" s="558"/>
      <c r="AK87" s="563"/>
      <c r="AL87" s="564"/>
      <c r="AM87" s="565"/>
      <c r="AN87" s="557"/>
      <c r="AO87" s="578"/>
      <c r="AP87" s="579"/>
      <c r="AQ87" s="579"/>
      <c r="AR87" s="579"/>
      <c r="AS87" s="579"/>
      <c r="AT87" s="579"/>
      <c r="AU87" s="579"/>
      <c r="AV87" s="579"/>
      <c r="AW87" s="579"/>
      <c r="AX87" s="587"/>
      <c r="AY87" s="587"/>
      <c r="AZ87" s="587"/>
      <c r="BA87" s="588"/>
      <c r="BB87" s="588"/>
      <c r="BC87" s="588"/>
      <c r="BD87" s="588"/>
      <c r="BE87" s="588"/>
      <c r="BF87" s="588"/>
      <c r="BG87" s="588">
        <f>BP68*1000+(BP69+BP70)*700</f>
        <v>0</v>
      </c>
      <c r="BH87" s="588"/>
      <c r="BI87" s="588"/>
      <c r="BJ87" s="588"/>
      <c r="BK87" s="588"/>
      <c r="BL87" s="588"/>
      <c r="BM87" s="588"/>
      <c r="BN87" s="588"/>
      <c r="BO87" s="587"/>
      <c r="BP87" s="589"/>
      <c r="BQ87" s="589"/>
      <c r="BR87" s="587"/>
      <c r="BS87" s="587"/>
      <c r="BT87" s="587"/>
      <c r="BU87" s="587"/>
      <c r="BV87" s="587"/>
      <c r="BW87" s="587"/>
      <c r="BX87" s="587"/>
      <c r="BY87" s="587"/>
      <c r="BZ87" s="587"/>
      <c r="CA87" s="587"/>
      <c r="CB87" s="587"/>
      <c r="CC87" s="587"/>
      <c r="CD87" s="587"/>
      <c r="CE87" s="587"/>
      <c r="CF87" s="587"/>
      <c r="CG87" s="587"/>
      <c r="CH87" s="587"/>
      <c r="CI87" s="587"/>
      <c r="CJ87" s="587"/>
      <c r="CK87" s="587"/>
      <c r="CL87" s="587"/>
      <c r="CM87" s="587"/>
      <c r="CN87" s="587"/>
      <c r="CO87" s="587"/>
      <c r="CP87" s="587"/>
      <c r="CQ87" s="587"/>
      <c r="CR87" s="587"/>
      <c r="CS87" s="587"/>
      <c r="CT87" s="587"/>
      <c r="CU87" s="587"/>
      <c r="CV87" s="587"/>
      <c r="CW87" s="587"/>
      <c r="CX87" s="587"/>
      <c r="CY87" s="587"/>
      <c r="CZ87" s="587"/>
      <c r="DA87" s="587"/>
      <c r="DB87" s="587"/>
      <c r="DC87" s="587"/>
      <c r="DD87" s="587"/>
      <c r="DE87" s="587"/>
      <c r="DF87" s="590"/>
      <c r="DG87" s="590"/>
      <c r="DH87" s="465"/>
      <c r="DI87" s="465"/>
      <c r="DJ87" s="566"/>
      <c r="DK87" s="566"/>
      <c r="DL87" s="566"/>
      <c r="DM87" s="566"/>
      <c r="DN87" s="566"/>
      <c r="DO87" s="566"/>
      <c r="DP87" s="566"/>
    </row>
    <row r="88" spans="2:120" s="559" customFormat="1">
      <c r="B88" s="558"/>
      <c r="D88" s="560"/>
      <c r="E88" s="560"/>
      <c r="F88" s="561"/>
      <c r="G88" s="561"/>
      <c r="H88" s="561"/>
      <c r="I88" s="561"/>
      <c r="J88" s="562"/>
      <c r="K88" s="562"/>
      <c r="L88" s="562"/>
      <c r="M88" s="562"/>
      <c r="N88" s="561"/>
      <c r="O88" s="562"/>
      <c r="P88" s="562"/>
      <c r="Q88" s="563"/>
      <c r="R88" s="564"/>
      <c r="S88" s="562"/>
      <c r="T88" s="558"/>
      <c r="U88" s="558"/>
      <c r="V88" s="563"/>
      <c r="W88" s="564"/>
      <c r="X88" s="562"/>
      <c r="Y88" s="558"/>
      <c r="Z88" s="558"/>
      <c r="AA88" s="563"/>
      <c r="AB88" s="564"/>
      <c r="AC88" s="562"/>
      <c r="AD88" s="558"/>
      <c r="AE88" s="558"/>
      <c r="AF88" s="563"/>
      <c r="AG88" s="562"/>
      <c r="AH88" s="562"/>
      <c r="AI88" s="558"/>
      <c r="AJ88" s="558"/>
      <c r="AK88" s="563"/>
      <c r="AL88" s="564"/>
      <c r="AM88" s="565"/>
      <c r="AN88" s="557"/>
      <c r="AO88" s="578"/>
      <c r="AP88" s="579"/>
      <c r="AQ88" s="579"/>
      <c r="AR88" s="579"/>
      <c r="AS88" s="579"/>
      <c r="AT88" s="579"/>
      <c r="AU88" s="579"/>
      <c r="AV88" s="579"/>
      <c r="AW88" s="579"/>
      <c r="AX88" s="587"/>
      <c r="AY88" s="587"/>
      <c r="AZ88" s="587"/>
      <c r="BA88" s="588"/>
      <c r="BB88" s="588"/>
      <c r="BC88" s="588"/>
      <c r="BD88" s="588"/>
      <c r="BE88" s="588"/>
      <c r="BF88" s="588"/>
      <c r="BG88" s="588">
        <f>BP71*1000+(BP72+BP73)*700</f>
        <v>0</v>
      </c>
      <c r="BH88" s="588"/>
      <c r="BI88" s="588"/>
      <c r="BJ88" s="588"/>
      <c r="BK88" s="588"/>
      <c r="BL88" s="588"/>
      <c r="BM88" s="588"/>
      <c r="BN88" s="588"/>
      <c r="BO88" s="587"/>
      <c r="BP88" s="589"/>
      <c r="BQ88" s="589"/>
      <c r="BR88" s="587"/>
      <c r="BS88" s="587"/>
      <c r="BT88" s="587"/>
      <c r="BU88" s="587"/>
      <c r="BV88" s="587"/>
      <c r="BW88" s="587"/>
      <c r="BX88" s="587"/>
      <c r="BY88" s="587"/>
      <c r="BZ88" s="587"/>
      <c r="CA88" s="587"/>
      <c r="CB88" s="587"/>
      <c r="CC88" s="587"/>
      <c r="CD88" s="587"/>
      <c r="CE88" s="587"/>
      <c r="CF88" s="587"/>
      <c r="CG88" s="587"/>
      <c r="CH88" s="587"/>
      <c r="CI88" s="587"/>
      <c r="CJ88" s="587"/>
      <c r="CK88" s="587"/>
      <c r="CL88" s="587"/>
      <c r="CM88" s="587"/>
      <c r="CN88" s="587"/>
      <c r="CO88" s="587"/>
      <c r="CP88" s="587"/>
      <c r="CQ88" s="587"/>
      <c r="CR88" s="587"/>
      <c r="CS88" s="587"/>
      <c r="CT88" s="587"/>
      <c r="CU88" s="587"/>
      <c r="CV88" s="587"/>
      <c r="CW88" s="587"/>
      <c r="CX88" s="587"/>
      <c r="CY88" s="587"/>
      <c r="CZ88" s="587"/>
      <c r="DA88" s="587"/>
      <c r="DB88" s="587"/>
      <c r="DC88" s="587"/>
      <c r="DD88" s="587"/>
      <c r="DE88" s="587"/>
      <c r="DF88" s="590"/>
      <c r="DG88" s="590"/>
      <c r="DH88" s="465"/>
      <c r="DI88" s="465"/>
      <c r="DJ88" s="566"/>
      <c r="DK88" s="566"/>
      <c r="DL88" s="566"/>
      <c r="DM88" s="566"/>
      <c r="DN88" s="566"/>
      <c r="DO88" s="566"/>
      <c r="DP88" s="566"/>
    </row>
    <row r="89" spans="2:120" s="559" customFormat="1">
      <c r="B89" s="558"/>
      <c r="D89" s="560"/>
      <c r="E89" s="560"/>
      <c r="F89" s="561"/>
      <c r="G89" s="561"/>
      <c r="H89" s="561"/>
      <c r="I89" s="561"/>
      <c r="J89" s="562"/>
      <c r="K89" s="562"/>
      <c r="L89" s="562"/>
      <c r="M89" s="562"/>
      <c r="N89" s="561"/>
      <c r="O89" s="562"/>
      <c r="P89" s="562"/>
      <c r="Q89" s="563"/>
      <c r="R89" s="564"/>
      <c r="S89" s="562"/>
      <c r="T89" s="558"/>
      <c r="U89" s="558"/>
      <c r="V89" s="563"/>
      <c r="W89" s="564"/>
      <c r="X89" s="562"/>
      <c r="Y89" s="558"/>
      <c r="Z89" s="558"/>
      <c r="AA89" s="563"/>
      <c r="AB89" s="564"/>
      <c r="AC89" s="562"/>
      <c r="AD89" s="558"/>
      <c r="AE89" s="558"/>
      <c r="AF89" s="563"/>
      <c r="AG89" s="562"/>
      <c r="AH89" s="562"/>
      <c r="AI89" s="558"/>
      <c r="AJ89" s="558"/>
      <c r="AK89" s="563"/>
      <c r="AL89" s="564"/>
      <c r="AM89" s="565"/>
      <c r="AN89" s="557"/>
      <c r="AO89" s="578"/>
      <c r="AP89" s="579"/>
      <c r="AQ89" s="579"/>
      <c r="AR89" s="579"/>
      <c r="AS89" s="579"/>
      <c r="AT89" s="579"/>
      <c r="AU89" s="579"/>
      <c r="AV89" s="579"/>
      <c r="AW89" s="579"/>
      <c r="AX89" s="587"/>
      <c r="AY89" s="587"/>
      <c r="AZ89" s="587"/>
      <c r="BA89" s="588"/>
      <c r="BB89" s="588"/>
      <c r="BC89" s="588"/>
      <c r="BD89" s="588"/>
      <c r="BE89" s="588"/>
      <c r="BF89" s="588"/>
      <c r="BG89" s="588">
        <f>BG87+BG88</f>
        <v>0</v>
      </c>
      <c r="BH89" s="588"/>
      <c r="BI89" s="588"/>
      <c r="BJ89" s="588"/>
      <c r="BK89" s="588"/>
      <c r="BL89" s="588"/>
      <c r="BM89" s="588"/>
      <c r="BN89" s="588"/>
      <c r="BO89" s="587"/>
      <c r="BP89" s="589"/>
      <c r="BQ89" s="589"/>
      <c r="BR89" s="587"/>
      <c r="BS89" s="587"/>
      <c r="BT89" s="587"/>
      <c r="BU89" s="587"/>
      <c r="BV89" s="587"/>
      <c r="BW89" s="587"/>
      <c r="BX89" s="587"/>
      <c r="BY89" s="587"/>
      <c r="BZ89" s="587"/>
      <c r="CA89" s="587"/>
      <c r="CB89" s="587"/>
      <c r="CC89" s="587"/>
      <c r="CD89" s="587"/>
      <c r="CE89" s="587"/>
      <c r="CF89" s="587"/>
      <c r="CG89" s="587"/>
      <c r="CH89" s="587"/>
      <c r="CI89" s="587"/>
      <c r="CJ89" s="587"/>
      <c r="CK89" s="587"/>
      <c r="CL89" s="587"/>
      <c r="CM89" s="587"/>
      <c r="CN89" s="587"/>
      <c r="CO89" s="587"/>
      <c r="CP89" s="587"/>
      <c r="CQ89" s="587"/>
      <c r="CR89" s="587"/>
      <c r="CS89" s="587"/>
      <c r="CT89" s="587"/>
      <c r="CU89" s="587"/>
      <c r="CV89" s="587"/>
      <c r="CW89" s="587"/>
      <c r="CX89" s="587"/>
      <c r="CY89" s="587"/>
      <c r="CZ89" s="587"/>
      <c r="DA89" s="587"/>
      <c r="DB89" s="587"/>
      <c r="DC89" s="587"/>
      <c r="DD89" s="587"/>
      <c r="DE89" s="587"/>
      <c r="DF89" s="590"/>
      <c r="DG89" s="590"/>
      <c r="DH89" s="465"/>
      <c r="DI89" s="465"/>
      <c r="DJ89" s="566"/>
      <c r="DK89" s="566"/>
      <c r="DL89" s="566"/>
      <c r="DM89" s="566"/>
      <c r="DN89" s="566"/>
      <c r="DO89" s="566"/>
      <c r="DP89" s="566"/>
    </row>
    <row r="90" spans="2:120" s="559" customFormat="1">
      <c r="B90" s="558"/>
      <c r="D90" s="560"/>
      <c r="E90" s="560"/>
      <c r="F90" s="561"/>
      <c r="G90" s="561"/>
      <c r="H90" s="561"/>
      <c r="I90" s="561"/>
      <c r="J90" s="562"/>
      <c r="K90" s="562"/>
      <c r="L90" s="562"/>
      <c r="M90" s="562"/>
      <c r="N90" s="561"/>
      <c r="O90" s="562"/>
      <c r="P90" s="562"/>
      <c r="Q90" s="563"/>
      <c r="R90" s="564"/>
      <c r="S90" s="562"/>
      <c r="T90" s="558"/>
      <c r="U90" s="558"/>
      <c r="V90" s="563"/>
      <c r="W90" s="564"/>
      <c r="X90" s="562"/>
      <c r="Y90" s="558"/>
      <c r="Z90" s="558"/>
      <c r="AA90" s="563"/>
      <c r="AB90" s="564"/>
      <c r="AC90" s="562"/>
      <c r="AD90" s="558"/>
      <c r="AE90" s="558"/>
      <c r="AF90" s="563"/>
      <c r="AG90" s="562"/>
      <c r="AH90" s="562"/>
      <c r="AI90" s="558"/>
      <c r="AJ90" s="558"/>
      <c r="AK90" s="563"/>
      <c r="AL90" s="564"/>
      <c r="AM90" s="565"/>
      <c r="AN90" s="557"/>
      <c r="AO90" s="578"/>
      <c r="AP90" s="579"/>
      <c r="AQ90" s="579"/>
      <c r="AR90" s="579"/>
      <c r="AS90" s="579"/>
      <c r="AT90" s="579"/>
      <c r="AU90" s="579"/>
      <c r="AV90" s="579"/>
      <c r="AW90" s="579"/>
      <c r="AX90" s="587"/>
      <c r="AY90" s="587"/>
      <c r="AZ90" s="587"/>
      <c r="BA90" s="588"/>
      <c r="BB90" s="588"/>
      <c r="BC90" s="588"/>
      <c r="BD90" s="588"/>
      <c r="BE90" s="588"/>
      <c r="BF90" s="588"/>
      <c r="BG90" s="588"/>
      <c r="BH90" s="588"/>
      <c r="BI90" s="588"/>
      <c r="BJ90" s="588"/>
      <c r="BK90" s="588"/>
      <c r="BL90" s="588"/>
      <c r="BM90" s="588"/>
      <c r="BN90" s="588"/>
      <c r="BO90" s="587"/>
      <c r="BP90" s="589"/>
      <c r="BQ90" s="589"/>
      <c r="BR90" s="587"/>
      <c r="BS90" s="587"/>
      <c r="BT90" s="587"/>
      <c r="BU90" s="587"/>
      <c r="BV90" s="587"/>
      <c r="BW90" s="587"/>
      <c r="BX90" s="587"/>
      <c r="BY90" s="587"/>
      <c r="BZ90" s="587"/>
      <c r="CA90" s="587"/>
      <c r="CB90" s="587"/>
      <c r="CC90" s="587"/>
      <c r="CD90" s="587"/>
      <c r="CE90" s="587"/>
      <c r="CF90" s="587"/>
      <c r="CG90" s="587"/>
      <c r="CH90" s="587"/>
      <c r="CI90" s="587"/>
      <c r="CJ90" s="587"/>
      <c r="CK90" s="587"/>
      <c r="CL90" s="587"/>
      <c r="CM90" s="587"/>
      <c r="CN90" s="587"/>
      <c r="CO90" s="587"/>
      <c r="CP90" s="587"/>
      <c r="CQ90" s="587"/>
      <c r="CR90" s="587"/>
      <c r="CS90" s="587"/>
      <c r="CT90" s="587"/>
      <c r="CU90" s="587"/>
      <c r="CV90" s="587"/>
      <c r="CW90" s="587"/>
      <c r="CX90" s="587"/>
      <c r="CY90" s="587"/>
      <c r="CZ90" s="587"/>
      <c r="DA90" s="587"/>
      <c r="DB90" s="587"/>
      <c r="DC90" s="587"/>
      <c r="DD90" s="587"/>
      <c r="DE90" s="587"/>
      <c r="DF90" s="590"/>
      <c r="DG90" s="590"/>
      <c r="DH90" s="465"/>
      <c r="DI90" s="465"/>
      <c r="DJ90" s="566"/>
      <c r="DK90" s="566"/>
      <c r="DL90" s="566"/>
      <c r="DM90" s="566"/>
      <c r="DN90" s="566"/>
      <c r="DO90" s="566"/>
      <c r="DP90" s="566"/>
    </row>
    <row r="91" spans="2:120" s="559" customFormat="1">
      <c r="B91" s="558"/>
      <c r="D91" s="560"/>
      <c r="E91" s="560"/>
      <c r="F91" s="561"/>
      <c r="G91" s="561"/>
      <c r="H91" s="561"/>
      <c r="I91" s="561"/>
      <c r="J91" s="562"/>
      <c r="K91" s="562"/>
      <c r="L91" s="562"/>
      <c r="M91" s="562"/>
      <c r="N91" s="561"/>
      <c r="O91" s="562"/>
      <c r="P91" s="562"/>
      <c r="Q91" s="563"/>
      <c r="R91" s="564"/>
      <c r="S91" s="562"/>
      <c r="T91" s="558"/>
      <c r="U91" s="558"/>
      <c r="V91" s="563"/>
      <c r="W91" s="564"/>
      <c r="X91" s="562"/>
      <c r="Y91" s="558"/>
      <c r="Z91" s="558"/>
      <c r="AA91" s="563"/>
      <c r="AB91" s="564"/>
      <c r="AC91" s="562"/>
      <c r="AD91" s="558"/>
      <c r="AE91" s="558"/>
      <c r="AF91" s="563"/>
      <c r="AG91" s="562"/>
      <c r="AH91" s="562"/>
      <c r="AI91" s="558"/>
      <c r="AJ91" s="558"/>
      <c r="AK91" s="563"/>
      <c r="AL91" s="564"/>
      <c r="AM91" s="565"/>
      <c r="AN91" s="557"/>
      <c r="AO91" s="578"/>
      <c r="AP91" s="579"/>
      <c r="AQ91" s="579"/>
      <c r="AR91" s="579"/>
      <c r="AS91" s="579"/>
      <c r="AT91" s="579"/>
      <c r="AU91" s="579"/>
      <c r="AV91" s="579"/>
      <c r="AW91" s="579"/>
      <c r="AX91" s="587"/>
      <c r="AY91" s="587"/>
      <c r="AZ91" s="587"/>
      <c r="BA91" s="588"/>
      <c r="BB91" s="588"/>
      <c r="BC91" s="588"/>
      <c r="BD91" s="588"/>
      <c r="BE91" s="588"/>
      <c r="BF91" s="588"/>
      <c r="BG91" s="588"/>
      <c r="BH91" s="588"/>
      <c r="BI91" s="588"/>
      <c r="BJ91" s="588"/>
      <c r="BK91" s="588"/>
      <c r="BL91" s="588"/>
      <c r="BM91" s="588"/>
      <c r="BN91" s="588"/>
      <c r="BO91" s="587"/>
      <c r="BP91" s="589"/>
      <c r="BQ91" s="589"/>
      <c r="BR91" s="587"/>
      <c r="BS91" s="587"/>
      <c r="BT91" s="587"/>
      <c r="BU91" s="587"/>
      <c r="BV91" s="587"/>
      <c r="BW91" s="587"/>
      <c r="BX91" s="587"/>
      <c r="BY91" s="587"/>
      <c r="BZ91" s="587"/>
      <c r="CA91" s="587"/>
      <c r="CB91" s="587"/>
      <c r="CC91" s="587"/>
      <c r="CD91" s="587"/>
      <c r="CE91" s="587"/>
      <c r="CF91" s="587"/>
      <c r="CG91" s="587"/>
      <c r="CH91" s="587"/>
      <c r="CI91" s="587"/>
      <c r="CJ91" s="587"/>
      <c r="CK91" s="587"/>
      <c r="CL91" s="587"/>
      <c r="CM91" s="587"/>
      <c r="CN91" s="587"/>
      <c r="CO91" s="587"/>
      <c r="CP91" s="587"/>
      <c r="CQ91" s="587"/>
      <c r="CR91" s="587"/>
      <c r="CS91" s="587"/>
      <c r="CT91" s="587"/>
      <c r="CU91" s="587"/>
      <c r="CV91" s="587"/>
      <c r="CW91" s="587"/>
      <c r="CX91" s="587"/>
      <c r="CY91" s="587"/>
      <c r="CZ91" s="587"/>
      <c r="DA91" s="587"/>
      <c r="DB91" s="587"/>
      <c r="DC91" s="587"/>
      <c r="DD91" s="587"/>
      <c r="DE91" s="587"/>
      <c r="DF91" s="590"/>
      <c r="DG91" s="590"/>
      <c r="DH91" s="465"/>
      <c r="DI91" s="465"/>
      <c r="DJ91" s="566"/>
      <c r="DK91" s="566"/>
      <c r="DL91" s="566"/>
      <c r="DM91" s="566"/>
      <c r="DN91" s="566"/>
      <c r="DO91" s="566"/>
      <c r="DP91" s="566"/>
    </row>
    <row r="92" spans="2:120" s="559" customFormat="1">
      <c r="B92" s="558"/>
      <c r="D92" s="560"/>
      <c r="E92" s="560"/>
      <c r="F92" s="561"/>
      <c r="G92" s="561"/>
      <c r="H92" s="561"/>
      <c r="I92" s="561"/>
      <c r="J92" s="562"/>
      <c r="K92" s="562"/>
      <c r="L92" s="562"/>
      <c r="M92" s="562"/>
      <c r="N92" s="561"/>
      <c r="O92" s="562"/>
      <c r="P92" s="562"/>
      <c r="Q92" s="563"/>
      <c r="R92" s="564"/>
      <c r="S92" s="562"/>
      <c r="T92" s="558"/>
      <c r="U92" s="558"/>
      <c r="V92" s="563"/>
      <c r="W92" s="564"/>
      <c r="X92" s="562"/>
      <c r="Y92" s="558"/>
      <c r="Z92" s="558"/>
      <c r="AA92" s="563"/>
      <c r="AB92" s="564"/>
      <c r="AC92" s="562"/>
      <c r="AD92" s="558"/>
      <c r="AE92" s="558"/>
      <c r="AF92" s="563"/>
      <c r="AG92" s="562"/>
      <c r="AH92" s="562"/>
      <c r="AI92" s="558"/>
      <c r="AJ92" s="558"/>
      <c r="AK92" s="563"/>
      <c r="AL92" s="564"/>
      <c r="AM92" s="565"/>
      <c r="AN92" s="557"/>
      <c r="AO92" s="578"/>
      <c r="AP92" s="579"/>
      <c r="AQ92" s="579"/>
      <c r="AR92" s="579"/>
      <c r="AS92" s="579"/>
      <c r="AT92" s="579"/>
      <c r="AU92" s="579"/>
      <c r="AV92" s="579"/>
      <c r="AW92" s="579"/>
      <c r="AX92" s="579"/>
      <c r="AY92" s="196"/>
      <c r="AZ92" s="196"/>
      <c r="BA92" s="79"/>
      <c r="BB92" s="79"/>
      <c r="BC92" s="79"/>
      <c r="BD92" s="79"/>
      <c r="BE92" s="79"/>
      <c r="BF92" s="79"/>
      <c r="BG92" s="79"/>
      <c r="BH92" s="79"/>
      <c r="BI92" s="79"/>
      <c r="BJ92" s="79"/>
      <c r="BK92" s="79"/>
      <c r="BL92" s="79"/>
      <c r="BM92" s="79"/>
      <c r="BN92" s="79"/>
      <c r="BO92" s="196"/>
      <c r="BP92" s="199"/>
      <c r="BQ92" s="199"/>
      <c r="BR92" s="196"/>
      <c r="BS92" s="196"/>
      <c r="BT92" s="196"/>
      <c r="BU92" s="196"/>
      <c r="BV92" s="196"/>
      <c r="BW92" s="196"/>
      <c r="BX92" s="196"/>
      <c r="BY92" s="196"/>
      <c r="BZ92" s="196"/>
      <c r="CA92" s="196"/>
      <c r="CB92" s="196"/>
      <c r="CC92" s="196"/>
      <c r="CD92" s="196"/>
      <c r="CE92" s="196"/>
      <c r="CF92" s="196"/>
      <c r="CG92" s="196"/>
      <c r="CH92" s="196"/>
      <c r="CI92" s="196"/>
      <c r="CJ92" s="196"/>
      <c r="CK92" s="196"/>
      <c r="CL92" s="196"/>
      <c r="CM92" s="196"/>
      <c r="CN92" s="196"/>
      <c r="CO92" s="196"/>
      <c r="CP92" s="196"/>
      <c r="CQ92" s="196"/>
      <c r="CR92" s="196"/>
      <c r="CS92" s="196"/>
      <c r="CT92" s="196"/>
      <c r="CU92" s="196"/>
      <c r="CV92" s="196"/>
      <c r="CW92" s="196"/>
      <c r="CX92" s="196"/>
      <c r="CY92" s="196"/>
      <c r="CZ92" s="196"/>
      <c r="DA92" s="196"/>
      <c r="DB92" s="196"/>
      <c r="DC92" s="196"/>
      <c r="DD92" s="196"/>
      <c r="DE92" s="196"/>
      <c r="DF92" s="465"/>
      <c r="DG92" s="465"/>
      <c r="DH92" s="465"/>
      <c r="DI92" s="465"/>
      <c r="DJ92" s="566"/>
      <c r="DK92" s="566"/>
      <c r="DL92" s="566"/>
      <c r="DM92" s="566"/>
      <c r="DN92" s="566"/>
      <c r="DO92" s="566"/>
      <c r="DP92" s="566"/>
    </row>
    <row r="93" spans="2:120" s="559" customFormat="1">
      <c r="B93" s="558"/>
      <c r="D93" s="560"/>
      <c r="E93" s="560"/>
      <c r="F93" s="561"/>
      <c r="G93" s="561"/>
      <c r="H93" s="561"/>
      <c r="I93" s="561"/>
      <c r="J93" s="562"/>
      <c r="K93" s="562"/>
      <c r="L93" s="562"/>
      <c r="M93" s="562"/>
      <c r="N93" s="561"/>
      <c r="O93" s="562"/>
      <c r="P93" s="562"/>
      <c r="Q93" s="563"/>
      <c r="R93" s="564"/>
      <c r="S93" s="562"/>
      <c r="T93" s="558"/>
      <c r="U93" s="558"/>
      <c r="V93" s="563"/>
      <c r="W93" s="564"/>
      <c r="X93" s="562"/>
      <c r="Y93" s="558"/>
      <c r="Z93" s="558"/>
      <c r="AA93" s="563"/>
      <c r="AB93" s="564"/>
      <c r="AC93" s="562"/>
      <c r="AD93" s="558"/>
      <c r="AE93" s="558"/>
      <c r="AF93" s="563"/>
      <c r="AG93" s="562"/>
      <c r="AH93" s="562"/>
      <c r="AI93" s="558"/>
      <c r="AJ93" s="558"/>
      <c r="AK93" s="563"/>
      <c r="AL93" s="564"/>
      <c r="AM93" s="565"/>
      <c r="AN93" s="557"/>
      <c r="AO93" s="578"/>
      <c r="AP93" s="579"/>
      <c r="AQ93" s="579"/>
      <c r="AR93" s="579"/>
      <c r="AS93" s="579"/>
      <c r="AT93" s="579"/>
      <c r="AU93" s="579"/>
      <c r="AV93" s="579"/>
      <c r="AW93" s="579"/>
      <c r="AX93" s="579"/>
      <c r="AY93" s="196"/>
      <c r="AZ93" s="196"/>
      <c r="BA93" s="79"/>
      <c r="BB93" s="79"/>
      <c r="BC93" s="79"/>
      <c r="BD93" s="79"/>
      <c r="BE93" s="79"/>
      <c r="BF93" s="79"/>
      <c r="BG93" s="79"/>
      <c r="BH93" s="79"/>
      <c r="BI93" s="79"/>
      <c r="BJ93" s="79"/>
      <c r="BK93" s="79"/>
      <c r="BL93" s="79"/>
      <c r="BM93" s="79"/>
      <c r="BN93" s="79"/>
      <c r="BO93" s="196"/>
      <c r="BP93" s="199"/>
      <c r="BQ93" s="199"/>
      <c r="BR93" s="196"/>
      <c r="BS93" s="196"/>
      <c r="BT93" s="196"/>
      <c r="BU93" s="196"/>
      <c r="BV93" s="196"/>
      <c r="BW93" s="196"/>
      <c r="BX93" s="196"/>
      <c r="BY93" s="196"/>
      <c r="BZ93" s="196"/>
      <c r="CA93" s="196"/>
      <c r="CB93" s="196"/>
      <c r="CC93" s="196"/>
      <c r="CD93" s="196"/>
      <c r="CE93" s="196"/>
      <c r="CF93" s="196"/>
      <c r="CG93" s="196"/>
      <c r="CH93" s="196"/>
      <c r="CI93" s="196"/>
      <c r="CJ93" s="196"/>
      <c r="CK93" s="196"/>
      <c r="CL93" s="196"/>
      <c r="CM93" s="196"/>
      <c r="CN93" s="196"/>
      <c r="CO93" s="196"/>
      <c r="CP93" s="196"/>
      <c r="CQ93" s="196"/>
      <c r="CR93" s="196"/>
      <c r="CS93" s="196"/>
      <c r="CT93" s="196"/>
      <c r="CU93" s="196"/>
      <c r="CV93" s="196"/>
      <c r="CW93" s="196"/>
      <c r="CX93" s="196"/>
      <c r="CY93" s="196"/>
      <c r="CZ93" s="196"/>
      <c r="DA93" s="196"/>
      <c r="DB93" s="196"/>
      <c r="DC93" s="196"/>
      <c r="DD93" s="196"/>
      <c r="DE93" s="196"/>
      <c r="DF93" s="465"/>
      <c r="DG93" s="465"/>
      <c r="DH93" s="465"/>
      <c r="DI93" s="465"/>
      <c r="DJ93" s="566"/>
      <c r="DK93" s="566"/>
      <c r="DL93" s="566"/>
      <c r="DM93" s="566"/>
      <c r="DN93" s="566"/>
      <c r="DO93" s="566"/>
      <c r="DP93" s="566"/>
    </row>
    <row r="94" spans="2:120" s="559" customFormat="1">
      <c r="B94" s="558"/>
      <c r="D94" s="560"/>
      <c r="E94" s="560"/>
      <c r="F94" s="561"/>
      <c r="G94" s="561"/>
      <c r="H94" s="561"/>
      <c r="I94" s="561"/>
      <c r="J94" s="562"/>
      <c r="K94" s="562"/>
      <c r="L94" s="562"/>
      <c r="M94" s="562"/>
      <c r="N94" s="561"/>
      <c r="O94" s="562"/>
      <c r="P94" s="562"/>
      <c r="Q94" s="563"/>
      <c r="R94" s="564"/>
      <c r="S94" s="562"/>
      <c r="T94" s="558"/>
      <c r="U94" s="558"/>
      <c r="V94" s="563"/>
      <c r="W94" s="564"/>
      <c r="X94" s="562"/>
      <c r="Y94" s="558"/>
      <c r="Z94" s="558"/>
      <c r="AA94" s="563"/>
      <c r="AB94" s="564"/>
      <c r="AC94" s="562"/>
      <c r="AD94" s="558"/>
      <c r="AE94" s="558"/>
      <c r="AF94" s="563"/>
      <c r="AG94" s="562"/>
      <c r="AH94" s="562"/>
      <c r="AI94" s="558"/>
      <c r="AJ94" s="558"/>
      <c r="AK94" s="563"/>
      <c r="AL94" s="564"/>
      <c r="AM94" s="565"/>
      <c r="AN94" s="557"/>
      <c r="AO94" s="578"/>
      <c r="AP94" s="579"/>
      <c r="AQ94" s="579"/>
      <c r="AR94" s="579"/>
      <c r="AS94" s="579"/>
      <c r="AT94" s="579"/>
      <c r="AU94" s="579"/>
      <c r="AV94" s="579"/>
      <c r="AW94" s="579"/>
      <c r="AX94" s="579"/>
      <c r="AY94" s="196"/>
      <c r="AZ94" s="196"/>
      <c r="BA94" s="79"/>
      <c r="BB94" s="79"/>
      <c r="BC94" s="79"/>
      <c r="BD94" s="79"/>
      <c r="BE94" s="79"/>
      <c r="BF94" s="79"/>
      <c r="BG94" s="79"/>
      <c r="BH94" s="79"/>
      <c r="BI94" s="79"/>
      <c r="BJ94" s="79"/>
      <c r="BK94" s="79"/>
      <c r="BL94" s="79"/>
      <c r="BM94" s="79"/>
      <c r="BN94" s="79"/>
      <c r="BO94" s="196"/>
      <c r="BP94" s="199"/>
      <c r="BQ94" s="199"/>
      <c r="BR94" s="196"/>
      <c r="BS94" s="196"/>
      <c r="BT94" s="196"/>
      <c r="BU94" s="196"/>
      <c r="BV94" s="196"/>
      <c r="BW94" s="196"/>
      <c r="BX94" s="196"/>
      <c r="BY94" s="196"/>
      <c r="BZ94" s="196"/>
      <c r="CA94" s="196"/>
      <c r="CB94" s="196"/>
      <c r="CC94" s="196"/>
      <c r="CD94" s="196"/>
      <c r="CE94" s="196"/>
      <c r="CF94" s="196"/>
      <c r="CG94" s="196"/>
      <c r="CH94" s="196"/>
      <c r="CI94" s="196"/>
      <c r="CJ94" s="196"/>
      <c r="CK94" s="196"/>
      <c r="CL94" s="196"/>
      <c r="CM94" s="196"/>
      <c r="CN94" s="196"/>
      <c r="CO94" s="196"/>
      <c r="CP94" s="196"/>
      <c r="CQ94" s="196"/>
      <c r="CR94" s="196"/>
      <c r="CS94" s="196"/>
      <c r="CT94" s="196"/>
      <c r="CU94" s="196"/>
      <c r="CV94" s="196"/>
      <c r="CW94" s="196"/>
      <c r="CX94" s="196"/>
      <c r="CY94" s="196"/>
      <c r="CZ94" s="196"/>
      <c r="DA94" s="196"/>
      <c r="DB94" s="196"/>
      <c r="DC94" s="196"/>
      <c r="DD94" s="196"/>
      <c r="DE94" s="196"/>
      <c r="DF94" s="465"/>
      <c r="DG94" s="465"/>
      <c r="DH94" s="465"/>
      <c r="DI94" s="465"/>
      <c r="DJ94" s="566"/>
      <c r="DK94" s="566"/>
      <c r="DL94" s="566"/>
      <c r="DM94" s="566"/>
      <c r="DN94" s="566"/>
      <c r="DO94" s="566"/>
      <c r="DP94" s="566"/>
    </row>
    <row r="95" spans="2:120" s="559" customFormat="1">
      <c r="B95" s="558"/>
      <c r="D95" s="560"/>
      <c r="E95" s="560"/>
      <c r="F95" s="561"/>
      <c r="G95" s="561"/>
      <c r="H95" s="561"/>
      <c r="I95" s="561"/>
      <c r="J95" s="562"/>
      <c r="K95" s="562"/>
      <c r="L95" s="562"/>
      <c r="M95" s="562"/>
      <c r="N95" s="561"/>
      <c r="O95" s="562"/>
      <c r="P95" s="562"/>
      <c r="Q95" s="563"/>
      <c r="R95" s="564"/>
      <c r="S95" s="562"/>
      <c r="T95" s="558"/>
      <c r="U95" s="558"/>
      <c r="V95" s="563"/>
      <c r="W95" s="564"/>
      <c r="X95" s="562"/>
      <c r="Y95" s="558"/>
      <c r="Z95" s="558"/>
      <c r="AA95" s="563"/>
      <c r="AB95" s="564"/>
      <c r="AC95" s="562"/>
      <c r="AD95" s="558"/>
      <c r="AE95" s="558"/>
      <c r="AF95" s="563"/>
      <c r="AG95" s="562"/>
      <c r="AH95" s="562"/>
      <c r="AI95" s="558"/>
      <c r="AJ95" s="558"/>
      <c r="AK95" s="563"/>
      <c r="AL95" s="564"/>
      <c r="AM95" s="565"/>
      <c r="AN95" s="557"/>
      <c r="AO95" s="578"/>
      <c r="AP95" s="579"/>
      <c r="AQ95" s="579"/>
      <c r="AR95" s="579"/>
      <c r="AS95" s="579"/>
      <c r="AT95" s="579"/>
      <c r="AU95" s="579"/>
      <c r="AV95" s="579"/>
      <c r="AW95" s="579"/>
      <c r="AX95" s="579"/>
      <c r="AY95" s="196"/>
      <c r="AZ95" s="196"/>
      <c r="BA95" s="79"/>
      <c r="BB95" s="79"/>
      <c r="BC95" s="79"/>
      <c r="BD95" s="79"/>
      <c r="BE95" s="79"/>
      <c r="BF95" s="79"/>
      <c r="BG95" s="79"/>
      <c r="BH95" s="79"/>
      <c r="BI95" s="79"/>
      <c r="BJ95" s="79"/>
      <c r="BK95" s="79"/>
      <c r="BL95" s="79"/>
      <c r="BM95" s="79"/>
      <c r="BN95" s="79"/>
      <c r="BO95" s="196"/>
      <c r="BP95" s="199"/>
      <c r="BQ95" s="199"/>
      <c r="BR95" s="196"/>
      <c r="BS95" s="196"/>
      <c r="BT95" s="196"/>
      <c r="BU95" s="196"/>
      <c r="BV95" s="196"/>
      <c r="BW95" s="196"/>
      <c r="BX95" s="196"/>
      <c r="BY95" s="196"/>
      <c r="BZ95" s="196"/>
      <c r="CA95" s="196"/>
      <c r="CB95" s="196"/>
      <c r="CC95" s="196"/>
      <c r="CD95" s="196"/>
      <c r="CE95" s="196"/>
      <c r="CF95" s="196"/>
      <c r="CG95" s="196"/>
      <c r="CH95" s="196"/>
      <c r="CI95" s="196"/>
      <c r="CJ95" s="196"/>
      <c r="CK95" s="196"/>
      <c r="CL95" s="196"/>
      <c r="CM95" s="196"/>
      <c r="CN95" s="196"/>
      <c r="CO95" s="196"/>
      <c r="CP95" s="196"/>
      <c r="CQ95" s="196"/>
      <c r="CR95" s="196"/>
      <c r="CS95" s="196"/>
      <c r="CT95" s="196"/>
      <c r="CU95" s="196"/>
      <c r="CV95" s="196"/>
      <c r="CW95" s="196"/>
      <c r="CX95" s="196"/>
      <c r="CY95" s="196"/>
      <c r="CZ95" s="196"/>
      <c r="DA95" s="196"/>
      <c r="DB95" s="196"/>
      <c r="DC95" s="196"/>
      <c r="DD95" s="196"/>
      <c r="DE95" s="196"/>
      <c r="DF95" s="465"/>
      <c r="DG95" s="465"/>
      <c r="DH95" s="465"/>
      <c r="DI95" s="465"/>
      <c r="DJ95" s="566"/>
      <c r="DK95" s="566"/>
      <c r="DL95" s="566"/>
      <c r="DM95" s="566"/>
      <c r="DN95" s="566"/>
      <c r="DO95" s="566"/>
      <c r="DP95" s="566"/>
    </row>
    <row r="96" spans="2:120" s="559" customFormat="1">
      <c r="B96" s="558"/>
      <c r="D96" s="560"/>
      <c r="E96" s="560"/>
      <c r="F96" s="561"/>
      <c r="G96" s="561"/>
      <c r="H96" s="561"/>
      <c r="I96" s="561"/>
      <c r="J96" s="562"/>
      <c r="K96" s="562"/>
      <c r="L96" s="562"/>
      <c r="M96" s="562"/>
      <c r="N96" s="561"/>
      <c r="O96" s="562"/>
      <c r="P96" s="562"/>
      <c r="Q96" s="563"/>
      <c r="R96" s="564"/>
      <c r="S96" s="562"/>
      <c r="T96" s="558"/>
      <c r="U96" s="558"/>
      <c r="V96" s="563"/>
      <c r="W96" s="564"/>
      <c r="X96" s="562"/>
      <c r="Y96" s="558"/>
      <c r="Z96" s="558"/>
      <c r="AA96" s="563"/>
      <c r="AB96" s="564"/>
      <c r="AC96" s="562"/>
      <c r="AD96" s="558"/>
      <c r="AE96" s="558"/>
      <c r="AF96" s="563"/>
      <c r="AG96" s="562"/>
      <c r="AH96" s="562"/>
      <c r="AI96" s="558"/>
      <c r="AJ96" s="558"/>
      <c r="AK96" s="563"/>
      <c r="AL96" s="564"/>
      <c r="AM96" s="565"/>
      <c r="AN96" s="557"/>
      <c r="AO96" s="578"/>
      <c r="AP96" s="579"/>
      <c r="AQ96" s="579"/>
      <c r="AR96" s="579"/>
      <c r="AS96" s="579"/>
      <c r="AT96" s="579"/>
      <c r="AU96" s="579"/>
      <c r="AV96" s="579"/>
      <c r="AW96" s="579"/>
      <c r="AX96" s="579"/>
      <c r="AY96" s="196"/>
      <c r="AZ96" s="196"/>
      <c r="BA96" s="79"/>
      <c r="BB96" s="79"/>
      <c r="BC96" s="79"/>
      <c r="BD96" s="79"/>
      <c r="BE96" s="79"/>
      <c r="BF96" s="79"/>
      <c r="BG96" s="79"/>
      <c r="BH96" s="79"/>
      <c r="BI96" s="79"/>
      <c r="BJ96" s="79"/>
      <c r="BK96" s="79"/>
      <c r="BL96" s="79"/>
      <c r="BM96" s="79"/>
      <c r="BN96" s="79"/>
      <c r="BO96" s="196"/>
      <c r="BP96" s="199"/>
      <c r="BQ96" s="199"/>
      <c r="BR96" s="196"/>
      <c r="BS96" s="196"/>
      <c r="BT96" s="196"/>
      <c r="BU96" s="196"/>
      <c r="BV96" s="196"/>
      <c r="BW96" s="196"/>
      <c r="BX96" s="196"/>
      <c r="BY96" s="196"/>
      <c r="BZ96" s="196"/>
      <c r="CA96" s="196"/>
      <c r="CB96" s="196"/>
      <c r="CC96" s="196"/>
      <c r="CD96" s="196"/>
      <c r="CE96" s="196"/>
      <c r="CF96" s="196"/>
      <c r="CG96" s="196"/>
      <c r="CH96" s="196"/>
      <c r="CI96" s="196"/>
      <c r="CJ96" s="196"/>
      <c r="CK96" s="196"/>
      <c r="CL96" s="196"/>
      <c r="CM96" s="196"/>
      <c r="CN96" s="196"/>
      <c r="CO96" s="196"/>
      <c r="CP96" s="196"/>
      <c r="CQ96" s="196"/>
      <c r="CR96" s="196"/>
      <c r="CS96" s="196"/>
      <c r="CT96" s="196"/>
      <c r="CU96" s="196"/>
      <c r="CV96" s="196"/>
      <c r="CW96" s="196"/>
      <c r="CX96" s="196"/>
      <c r="CY96" s="196"/>
      <c r="CZ96" s="196"/>
      <c r="DA96" s="196"/>
      <c r="DB96" s="196"/>
      <c r="DC96" s="196"/>
      <c r="DD96" s="196"/>
      <c r="DE96" s="196"/>
      <c r="DF96" s="465"/>
      <c r="DG96" s="465"/>
      <c r="DH96" s="465"/>
      <c r="DI96" s="465"/>
      <c r="DJ96" s="566"/>
      <c r="DK96" s="566"/>
      <c r="DL96" s="566"/>
      <c r="DM96" s="566"/>
      <c r="DN96" s="566"/>
      <c r="DO96" s="566"/>
      <c r="DP96" s="566"/>
    </row>
    <row r="97" spans="2:120" s="559" customFormat="1">
      <c r="B97" s="558"/>
      <c r="D97" s="560"/>
      <c r="E97" s="560"/>
      <c r="F97" s="561"/>
      <c r="G97" s="561"/>
      <c r="H97" s="561"/>
      <c r="I97" s="561"/>
      <c r="J97" s="562"/>
      <c r="K97" s="562"/>
      <c r="L97" s="562"/>
      <c r="M97" s="562"/>
      <c r="N97" s="561"/>
      <c r="O97" s="562"/>
      <c r="P97" s="562"/>
      <c r="Q97" s="563"/>
      <c r="R97" s="564"/>
      <c r="S97" s="562"/>
      <c r="T97" s="558"/>
      <c r="U97" s="558"/>
      <c r="V97" s="563"/>
      <c r="W97" s="564"/>
      <c r="X97" s="562"/>
      <c r="Y97" s="558"/>
      <c r="Z97" s="558"/>
      <c r="AA97" s="563"/>
      <c r="AB97" s="564"/>
      <c r="AC97" s="562"/>
      <c r="AD97" s="558"/>
      <c r="AE97" s="558"/>
      <c r="AF97" s="563"/>
      <c r="AG97" s="562"/>
      <c r="AH97" s="562"/>
      <c r="AI97" s="558"/>
      <c r="AJ97" s="558"/>
      <c r="AK97" s="563"/>
      <c r="AL97" s="564"/>
      <c r="AM97" s="565"/>
      <c r="AN97" s="557"/>
      <c r="AO97" s="578"/>
      <c r="AP97" s="579"/>
      <c r="AQ97" s="579"/>
      <c r="AR97" s="579"/>
      <c r="AS97" s="579"/>
      <c r="AT97" s="579"/>
      <c r="AU97" s="579"/>
      <c r="AV97" s="579"/>
      <c r="AW97" s="579"/>
      <c r="AX97" s="579"/>
      <c r="AY97" s="196"/>
      <c r="AZ97" s="196"/>
      <c r="BA97" s="79"/>
      <c r="BB97" s="79"/>
      <c r="BC97" s="79"/>
      <c r="BD97" s="79"/>
      <c r="BE97" s="79"/>
      <c r="BF97" s="79"/>
      <c r="BG97" s="79"/>
      <c r="BH97" s="79"/>
      <c r="BI97" s="79"/>
      <c r="BJ97" s="79"/>
      <c r="BK97" s="79"/>
      <c r="BL97" s="79"/>
      <c r="BM97" s="79"/>
      <c r="BN97" s="79"/>
      <c r="BO97" s="196"/>
      <c r="BP97" s="199"/>
      <c r="BQ97" s="199"/>
      <c r="BR97" s="196"/>
      <c r="BS97" s="196"/>
      <c r="BT97" s="196"/>
      <c r="BU97" s="196"/>
      <c r="BV97" s="196"/>
      <c r="BW97" s="196"/>
      <c r="BX97" s="196"/>
      <c r="BY97" s="196"/>
      <c r="BZ97" s="196"/>
      <c r="CA97" s="196"/>
      <c r="CB97" s="196"/>
      <c r="CC97" s="196"/>
      <c r="CD97" s="196"/>
      <c r="CE97" s="196"/>
      <c r="CF97" s="196"/>
      <c r="CG97" s="196"/>
      <c r="CH97" s="196"/>
      <c r="CI97" s="196"/>
      <c r="CJ97" s="196"/>
      <c r="CK97" s="196"/>
      <c r="CL97" s="196"/>
      <c r="CM97" s="196"/>
      <c r="CN97" s="196"/>
      <c r="CO97" s="196"/>
      <c r="CP97" s="196"/>
      <c r="CQ97" s="196"/>
      <c r="CR97" s="196"/>
      <c r="CS97" s="196"/>
      <c r="CT97" s="196"/>
      <c r="CU97" s="196"/>
      <c r="CV97" s="196"/>
      <c r="CW97" s="196"/>
      <c r="CX97" s="196"/>
      <c r="CY97" s="196"/>
      <c r="CZ97" s="196"/>
      <c r="DA97" s="196"/>
      <c r="DB97" s="196"/>
      <c r="DC97" s="196"/>
      <c r="DD97" s="196"/>
      <c r="DE97" s="196"/>
      <c r="DF97" s="465"/>
      <c r="DG97" s="465"/>
      <c r="DH97" s="465"/>
      <c r="DI97" s="465"/>
      <c r="DJ97" s="566"/>
      <c r="DK97" s="566"/>
      <c r="DL97" s="566"/>
      <c r="DM97" s="566"/>
      <c r="DN97" s="566"/>
      <c r="DO97" s="566"/>
      <c r="DP97" s="566"/>
    </row>
    <row r="98" spans="2:120" s="559" customFormat="1">
      <c r="B98" s="558"/>
      <c r="D98" s="560"/>
      <c r="E98" s="560"/>
      <c r="F98" s="561"/>
      <c r="G98" s="561"/>
      <c r="H98" s="561"/>
      <c r="I98" s="561"/>
      <c r="J98" s="562"/>
      <c r="K98" s="562"/>
      <c r="L98" s="562"/>
      <c r="M98" s="562"/>
      <c r="N98" s="561"/>
      <c r="O98" s="562"/>
      <c r="P98" s="562"/>
      <c r="Q98" s="563"/>
      <c r="R98" s="564"/>
      <c r="S98" s="562"/>
      <c r="T98" s="558"/>
      <c r="U98" s="558"/>
      <c r="V98" s="563"/>
      <c r="W98" s="564"/>
      <c r="X98" s="562"/>
      <c r="Y98" s="558"/>
      <c r="Z98" s="558"/>
      <c r="AA98" s="563"/>
      <c r="AB98" s="564"/>
      <c r="AC98" s="562"/>
      <c r="AD98" s="558"/>
      <c r="AE98" s="558"/>
      <c r="AF98" s="563"/>
      <c r="AG98" s="562"/>
      <c r="AH98" s="562"/>
      <c r="AI98" s="558"/>
      <c r="AJ98" s="558"/>
      <c r="AK98" s="563"/>
      <c r="AL98" s="564"/>
      <c r="AM98" s="565"/>
      <c r="AN98" s="557"/>
      <c r="AO98" s="578"/>
      <c r="AP98" s="579"/>
      <c r="AQ98" s="579"/>
      <c r="AR98" s="579"/>
      <c r="AS98" s="579"/>
      <c r="AT98" s="579"/>
      <c r="AU98" s="579"/>
      <c r="AV98" s="579"/>
      <c r="AW98" s="579"/>
      <c r="AX98" s="579"/>
      <c r="AY98" s="196"/>
      <c r="AZ98" s="196"/>
      <c r="BA98" s="79"/>
      <c r="BB98" s="79"/>
      <c r="BC98" s="79"/>
      <c r="BD98" s="79"/>
      <c r="BE98" s="79"/>
      <c r="BF98" s="79"/>
      <c r="BG98" s="79"/>
      <c r="BH98" s="79"/>
      <c r="BI98" s="79"/>
      <c r="BJ98" s="79"/>
      <c r="BK98" s="79"/>
      <c r="BL98" s="79"/>
      <c r="BM98" s="79"/>
      <c r="BN98" s="79"/>
      <c r="BO98" s="196"/>
      <c r="BP98" s="199"/>
      <c r="BQ98" s="199"/>
      <c r="BR98" s="196"/>
      <c r="BS98" s="196"/>
      <c r="BT98" s="196"/>
      <c r="BU98" s="196"/>
      <c r="BV98" s="196"/>
      <c r="BW98" s="196"/>
      <c r="BX98" s="196"/>
      <c r="BY98" s="196"/>
      <c r="BZ98" s="196"/>
      <c r="CA98" s="196"/>
      <c r="CB98" s="196"/>
      <c r="CC98" s="196"/>
      <c r="CD98" s="196"/>
      <c r="CE98" s="196"/>
      <c r="CF98" s="196"/>
      <c r="CG98" s="196"/>
      <c r="CH98" s="196"/>
      <c r="CI98" s="196"/>
      <c r="CJ98" s="196"/>
      <c r="CK98" s="196"/>
      <c r="CL98" s="196"/>
      <c r="CM98" s="196"/>
      <c r="CN98" s="196"/>
      <c r="CO98" s="196"/>
      <c r="CP98" s="196"/>
      <c r="CQ98" s="196"/>
      <c r="CR98" s="196"/>
      <c r="CS98" s="196"/>
      <c r="CT98" s="196"/>
      <c r="CU98" s="196"/>
      <c r="CV98" s="196"/>
      <c r="CW98" s="196"/>
      <c r="CX98" s="196"/>
      <c r="CY98" s="196"/>
      <c r="CZ98" s="196"/>
      <c r="DA98" s="196"/>
      <c r="DB98" s="196"/>
      <c r="DC98" s="196"/>
      <c r="DD98" s="196"/>
      <c r="DE98" s="196"/>
      <c r="DF98" s="465"/>
      <c r="DG98" s="465"/>
      <c r="DH98" s="465"/>
      <c r="DI98" s="465"/>
      <c r="DJ98" s="566"/>
      <c r="DK98" s="566"/>
      <c r="DL98" s="566"/>
      <c r="DM98" s="566"/>
      <c r="DN98" s="566"/>
      <c r="DO98" s="566"/>
      <c r="DP98" s="566"/>
    </row>
  </sheetData>
  <sheetProtection algorithmName="SHA-512" hashValue="ac11YHeOJvwKZ5Tj4OvQmx9GoyqZbBworI+1+XEfycitIag7343Xn08XDyr5lB+RggcJqQwQTEFoNCjgdqmVrQ==" saltValue="r3KmSUCkYqi0tduRzDan8A==" spinCount="100000" sheet="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V4:V5"/>
    <mergeCell ref="Q4:Q5"/>
    <mergeCell ref="N4:N5"/>
    <mergeCell ref="O4:O5"/>
    <mergeCell ref="P4:P5"/>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A1" display="MLD申込資格確認へ" xr:uid="{930A1406-2AA5-41E7-A876-41758B5A414E}"/>
  </hyperlinks>
  <printOptions horizontalCentered="1"/>
  <pageMargins left="0.19685039370078741" right="0.45" top="0.18" bottom="0.17" header="0.18" footer="0.18"/>
  <pageSetup paperSize="9" scale="94" fitToHeight="0" orientation="landscape" r:id="rId1"/>
  <rowBreaks count="1" manualBreakCount="1">
    <brk id="31"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activeCell="I11" sqref="I11"/>
      <selection pane="topRight" activeCell="I11" sqref="I11"/>
      <selection pane="bottomLeft" activeCell="I11" sqref="I11"/>
      <selection pane="bottomRight" activeCell="I11" sqref="I11"/>
    </sheetView>
  </sheetViews>
  <sheetFormatPr defaultColWidth="9" defaultRowHeight="13.3"/>
  <cols>
    <col min="1" max="1" width="1.23046875" style="112" customWidth="1"/>
    <col min="2" max="2" width="7.15234375" style="121" customWidth="1"/>
    <col min="3" max="3" width="7.61328125" style="121" customWidth="1"/>
    <col min="4" max="6" width="5.61328125" style="122" customWidth="1"/>
    <col min="7" max="7" width="5.61328125" style="112" customWidth="1"/>
    <col min="8" max="8" width="9" style="112" bestFit="1" customWidth="1"/>
    <col min="9" max="9" width="7" style="112" customWidth="1"/>
    <col min="10" max="12" width="8.3828125" style="121" customWidth="1"/>
    <col min="13" max="13" width="8.3828125" style="122" customWidth="1"/>
    <col min="14" max="15" width="7.4609375" style="122" customWidth="1"/>
    <col min="16" max="19" width="7" style="122" customWidth="1"/>
    <col min="20" max="20" width="0.3828125" style="112" customWidth="1"/>
    <col min="21" max="21" width="9" style="112"/>
    <col min="22" max="22" width="3.4609375" style="112" bestFit="1" customWidth="1"/>
    <col min="23" max="23" width="17.4609375" style="112" bestFit="1" customWidth="1"/>
    <col min="24" max="28" width="3.23046875" style="112" customWidth="1"/>
    <col min="29" max="16384" width="9" style="112"/>
  </cols>
  <sheetData>
    <row r="1" spans="2:238" ht="4.5" customHeight="1" thickBot="1">
      <c r="B1" s="374" t="s">
        <v>101</v>
      </c>
      <c r="C1" s="374"/>
      <c r="D1" s="375"/>
      <c r="E1" s="375"/>
      <c r="F1" s="375"/>
      <c r="G1" s="375"/>
      <c r="H1" s="375"/>
      <c r="I1" s="375"/>
      <c r="J1" s="375"/>
      <c r="K1" s="375"/>
      <c r="L1" s="375"/>
      <c r="M1" s="375"/>
      <c r="N1" s="374"/>
      <c r="O1" s="185"/>
      <c r="P1" s="185"/>
      <c r="Q1" s="185"/>
      <c r="R1" s="185"/>
      <c r="S1" s="185"/>
    </row>
    <row r="2" spans="2:238" ht="21" customHeight="1">
      <c r="B2" s="807" t="s">
        <v>450</v>
      </c>
      <c r="C2" s="808"/>
      <c r="D2" s="808"/>
      <c r="E2" s="808"/>
      <c r="F2" s="808"/>
      <c r="G2" s="808"/>
      <c r="H2" s="808"/>
      <c r="I2" s="808"/>
      <c r="J2" s="808"/>
      <c r="K2" s="808"/>
      <c r="L2" s="808"/>
      <c r="M2" s="808"/>
      <c r="N2" s="808"/>
      <c r="O2" s="808"/>
      <c r="P2" s="808"/>
      <c r="Q2" s="808"/>
      <c r="R2" s="808"/>
      <c r="S2" s="809"/>
    </row>
    <row r="3" spans="2:238" ht="9.15" customHeight="1" thickBot="1">
      <c r="B3" s="810"/>
      <c r="C3" s="811"/>
      <c r="D3" s="811"/>
      <c r="E3" s="811"/>
      <c r="F3" s="811"/>
      <c r="G3" s="811"/>
      <c r="H3" s="811"/>
      <c r="I3" s="811"/>
      <c r="J3" s="811"/>
      <c r="K3" s="811"/>
      <c r="L3" s="811"/>
      <c r="M3" s="811"/>
      <c r="N3" s="811"/>
      <c r="O3" s="811"/>
      <c r="P3" s="811"/>
      <c r="Q3" s="811"/>
      <c r="R3" s="811"/>
      <c r="S3" s="812"/>
    </row>
    <row r="4" spans="2:238" ht="25.2" customHeight="1">
      <c r="B4" s="824" t="s">
        <v>102</v>
      </c>
      <c r="C4" s="825"/>
      <c r="D4" s="825"/>
      <c r="E4" s="826" t="s">
        <v>547</v>
      </c>
      <c r="F4" s="827"/>
      <c r="G4" s="827"/>
      <c r="H4" s="827"/>
      <c r="I4" s="827"/>
      <c r="J4" s="827"/>
      <c r="K4" s="827"/>
      <c r="L4" s="827"/>
      <c r="M4" s="827"/>
      <c r="N4" s="827"/>
      <c r="O4" s="827"/>
      <c r="P4" s="827"/>
      <c r="Q4" s="827"/>
      <c r="R4" s="827"/>
      <c r="S4" s="828"/>
    </row>
    <row r="5" spans="2:238" ht="25.2" customHeight="1">
      <c r="B5" s="829" t="s">
        <v>292</v>
      </c>
      <c r="C5" s="830"/>
      <c r="D5" s="830"/>
      <c r="E5" s="831"/>
      <c r="F5" s="832"/>
      <c r="G5" s="832"/>
      <c r="H5" s="832"/>
      <c r="I5" s="833"/>
      <c r="J5" s="834" t="s">
        <v>293</v>
      </c>
      <c r="K5" s="835"/>
      <c r="L5" s="838"/>
      <c r="M5" s="839"/>
      <c r="N5" s="842" t="s">
        <v>294</v>
      </c>
      <c r="O5" s="843"/>
      <c r="P5" s="831"/>
      <c r="Q5" s="832"/>
      <c r="R5" s="832"/>
      <c r="S5" s="844"/>
    </row>
    <row r="6" spans="2:238" ht="25.2" customHeight="1">
      <c r="B6" s="845" t="s">
        <v>472</v>
      </c>
      <c r="C6" s="846"/>
      <c r="D6" s="846"/>
      <c r="E6" s="847"/>
      <c r="F6" s="848"/>
      <c r="G6" s="848"/>
      <c r="H6" s="848"/>
      <c r="I6" s="849"/>
      <c r="J6" s="836"/>
      <c r="K6" s="837"/>
      <c r="L6" s="840"/>
      <c r="M6" s="841"/>
      <c r="N6" s="850" t="s">
        <v>295</v>
      </c>
      <c r="O6" s="851"/>
      <c r="P6" s="852"/>
      <c r="Q6" s="853"/>
      <c r="R6" s="853"/>
      <c r="S6" s="854"/>
    </row>
    <row r="7" spans="2:238" ht="21" customHeight="1">
      <c r="B7" s="779" t="s">
        <v>296</v>
      </c>
      <c r="C7" s="780"/>
      <c r="D7" s="781"/>
      <c r="E7" s="110" t="s">
        <v>297</v>
      </c>
      <c r="F7" s="816"/>
      <c r="G7" s="817"/>
      <c r="H7" s="111" t="s">
        <v>298</v>
      </c>
      <c r="I7" s="816"/>
      <c r="J7" s="817"/>
      <c r="K7" s="111" t="s">
        <v>299</v>
      </c>
      <c r="L7" s="816"/>
      <c r="M7" s="817"/>
      <c r="N7" s="784" t="s">
        <v>300</v>
      </c>
      <c r="O7" s="785"/>
      <c r="P7" s="820"/>
      <c r="Q7" s="821"/>
      <c r="R7" s="821"/>
      <c r="S7" s="855" t="s">
        <v>301</v>
      </c>
      <c r="ID7" s="112" t="s">
        <v>103</v>
      </c>
    </row>
    <row r="8" spans="2:238" ht="21" customHeight="1">
      <c r="B8" s="813"/>
      <c r="C8" s="814"/>
      <c r="D8" s="815"/>
      <c r="E8" s="857"/>
      <c r="F8" s="858"/>
      <c r="G8" s="858"/>
      <c r="H8" s="858"/>
      <c r="I8" s="858"/>
      <c r="J8" s="858"/>
      <c r="K8" s="858"/>
      <c r="L8" s="858"/>
      <c r="M8" s="859"/>
      <c r="N8" s="818"/>
      <c r="O8" s="819"/>
      <c r="P8" s="822"/>
      <c r="Q8" s="823"/>
      <c r="R8" s="823"/>
      <c r="S8" s="856"/>
    </row>
    <row r="9" spans="2:238" ht="35.6" customHeight="1" thickBot="1">
      <c r="B9" s="779" t="s">
        <v>480</v>
      </c>
      <c r="C9" s="780"/>
      <c r="D9" s="781"/>
      <c r="E9" s="782"/>
      <c r="F9" s="783"/>
      <c r="G9" s="783"/>
      <c r="H9" s="783"/>
      <c r="I9" s="783"/>
      <c r="J9" s="783"/>
      <c r="K9" s="783"/>
      <c r="L9" s="783"/>
      <c r="M9" s="577"/>
      <c r="N9" s="784" t="s">
        <v>302</v>
      </c>
      <c r="O9" s="785"/>
      <c r="P9" s="786"/>
      <c r="Q9" s="787"/>
      <c r="R9" s="787"/>
      <c r="S9" s="788"/>
    </row>
    <row r="10" spans="2:238" ht="20.399999999999999" customHeight="1">
      <c r="B10" s="789" t="s">
        <v>530</v>
      </c>
      <c r="C10" s="790"/>
      <c r="D10" s="799" t="s">
        <v>531</v>
      </c>
      <c r="E10" s="800"/>
      <c r="F10" s="800"/>
      <c r="G10" s="800"/>
      <c r="H10" s="801"/>
      <c r="I10" s="574" t="s">
        <v>510</v>
      </c>
      <c r="J10" s="574"/>
      <c r="K10" s="802" t="s">
        <v>511</v>
      </c>
      <c r="L10" s="802"/>
      <c r="M10" s="802" t="s">
        <v>512</v>
      </c>
      <c r="N10" s="802"/>
      <c r="O10" s="568" t="s">
        <v>526</v>
      </c>
      <c r="P10" s="568"/>
      <c r="Q10" s="568"/>
      <c r="R10" s="568"/>
      <c r="S10" s="569"/>
    </row>
    <row r="11" spans="2:238" ht="20.399999999999999" customHeight="1">
      <c r="B11" s="791"/>
      <c r="C11" s="792"/>
      <c r="D11" s="803"/>
      <c r="E11" s="804"/>
      <c r="F11" s="804"/>
      <c r="G11" s="804"/>
      <c r="H11" s="805"/>
      <c r="I11" s="575"/>
      <c r="J11" s="527" t="s">
        <v>532</v>
      </c>
      <c r="K11" s="806"/>
      <c r="L11" s="806"/>
      <c r="M11" s="806"/>
      <c r="N11" s="806"/>
      <c r="O11" s="570" t="s">
        <v>527</v>
      </c>
      <c r="P11" s="570"/>
      <c r="Q11" s="570"/>
      <c r="R11" s="570"/>
      <c r="S11" s="571"/>
    </row>
    <row r="12" spans="2:238" ht="20.399999999999999" customHeight="1">
      <c r="B12" s="791"/>
      <c r="C12" s="792"/>
      <c r="D12" s="803"/>
      <c r="E12" s="804"/>
      <c r="F12" s="804"/>
      <c r="G12" s="804"/>
      <c r="H12" s="805"/>
      <c r="I12" s="575"/>
      <c r="J12" s="527" t="s">
        <v>533</v>
      </c>
      <c r="K12" s="806"/>
      <c r="L12" s="806"/>
      <c r="M12" s="806"/>
      <c r="N12" s="806"/>
      <c r="O12" s="570" t="s">
        <v>528</v>
      </c>
      <c r="P12" s="570"/>
      <c r="Q12" s="570"/>
      <c r="R12" s="570"/>
      <c r="S12" s="571"/>
    </row>
    <row r="13" spans="2:238" ht="17.149999999999999" customHeight="1" thickBot="1">
      <c r="B13" s="793"/>
      <c r="C13" s="794"/>
      <c r="D13" s="795"/>
      <c r="E13" s="796"/>
      <c r="F13" s="796"/>
      <c r="G13" s="796"/>
      <c r="H13" s="797"/>
      <c r="I13" s="576"/>
      <c r="J13" s="528" t="s">
        <v>533</v>
      </c>
      <c r="K13" s="798"/>
      <c r="L13" s="798"/>
      <c r="M13" s="798"/>
      <c r="N13" s="798"/>
      <c r="O13" s="572" t="s">
        <v>529</v>
      </c>
      <c r="P13" s="572"/>
      <c r="Q13" s="572"/>
      <c r="R13" s="572"/>
      <c r="S13" s="573"/>
    </row>
    <row r="14" spans="2:238" ht="18.45" hidden="1">
      <c r="B14" s="540"/>
      <c r="C14" s="529" t="s">
        <v>514</v>
      </c>
      <c r="D14" s="534"/>
      <c r="E14" s="535"/>
      <c r="F14" s="535"/>
      <c r="G14" s="536"/>
      <c r="H14" s="536"/>
      <c r="I14" s="536"/>
      <c r="J14" s="537"/>
      <c r="K14" s="537"/>
      <c r="L14" s="537"/>
      <c r="M14" s="538"/>
      <c r="N14" s="538"/>
      <c r="O14" s="538"/>
      <c r="P14" s="538"/>
      <c r="Q14" s="538"/>
      <c r="R14" s="538"/>
      <c r="S14" s="539"/>
    </row>
    <row r="15" spans="2:238" hidden="1">
      <c r="B15" s="530"/>
      <c r="C15" s="531"/>
      <c r="D15" s="532"/>
      <c r="E15" s="532"/>
      <c r="F15" s="532"/>
      <c r="G15" s="533"/>
      <c r="H15" s="533"/>
      <c r="I15" s="533"/>
      <c r="J15" s="533"/>
      <c r="K15" s="533"/>
      <c r="L15" s="533"/>
      <c r="M15" s="185"/>
      <c r="N15" s="185"/>
      <c r="O15" s="185"/>
      <c r="P15" s="185"/>
      <c r="Q15" s="185"/>
      <c r="R15" s="185"/>
      <c r="S15" s="186"/>
    </row>
    <row r="16" spans="2:238" ht="19.75" customHeight="1">
      <c r="B16" s="187" t="s">
        <v>105</v>
      </c>
      <c r="C16" s="113" t="s">
        <v>106</v>
      </c>
      <c r="D16" s="771" t="s">
        <v>107</v>
      </c>
      <c r="E16" s="772"/>
      <c r="F16" s="773"/>
      <c r="G16" s="114" t="s">
        <v>108</v>
      </c>
      <c r="H16" s="114" t="s">
        <v>104</v>
      </c>
      <c r="I16" s="458" t="s">
        <v>109</v>
      </c>
      <c r="J16" s="774" t="s">
        <v>534</v>
      </c>
      <c r="K16" s="774"/>
      <c r="L16" s="775" t="s">
        <v>513</v>
      </c>
      <c r="M16" s="776"/>
      <c r="N16" s="775" t="s">
        <v>426</v>
      </c>
      <c r="O16" s="776"/>
      <c r="P16" s="777" t="s">
        <v>110</v>
      </c>
      <c r="Q16" s="777"/>
      <c r="R16" s="777" t="s">
        <v>111</v>
      </c>
      <c r="S16" s="778"/>
    </row>
    <row r="17" spans="2:19" ht="16.850000000000001" customHeight="1">
      <c r="B17" s="420">
        <v>1</v>
      </c>
      <c r="C17" s="417" t="str">
        <f>IF(ISERROR(VLOOKUP(B17,'NANS Data'!$D$2:$P$51,6,FALSE)),"",VLOOKUP(B17,'NANS Data'!$D$2:$P$51,6,FALSE))</f>
        <v/>
      </c>
      <c r="D17" s="746" t="str">
        <f>IF(ISERROR(VLOOKUP(B17,'NANS Data'!$D$2:$P$51,7,FALSE)),"",VLOOKUP(B17,'NANS Data'!$D$2:$P$51,7,FALSE))</f>
        <v/>
      </c>
      <c r="E17" s="747"/>
      <c r="F17" s="748"/>
      <c r="G17" s="115" t="str">
        <f>IF(ISERROR(VLOOKUP(B17,'NANS Data'!$D$2:$P$51,12,FALSE)),"",VLOOKUP(B17,'NANS Data'!$D$2:$P$51,12,FALSE))</f>
        <v/>
      </c>
      <c r="H17" s="116" t="str">
        <f>IF(ISERROR(VLOOKUP(B17,競技者データ入力シート!$B$8:$O$57,2,FALSE)),"",VLOOKUP(B17,競技者データ入力シート!$B$8:$O$57,8,FALSE))</f>
        <v/>
      </c>
      <c r="I17" s="117" t="str">
        <f>IF(ISERROR(VLOOKUP(B17,'NANS Data'!$D$2:$P$51,13,FALSE)),"",VLOOKUP(B17,'NANS Data'!$D$2:$P$51,13,FALSE))</f>
        <v/>
      </c>
      <c r="J17" s="749" t="str">
        <f>IF(ISERROR(VLOOKUP($B17,競技者データ入力シート!$B$8:$Q$57,16,FALSE)),"",VLOOKUP($B17,競技者データ入力シート!$B$8:$Q$57,16,FALSE))</f>
        <v/>
      </c>
      <c r="K17" s="749"/>
      <c r="L17" s="750" t="str">
        <f>IF(ISERROR(VLOOKUP($B17,競技者データ入力シート!$B$8:$V$57,21,FALSE)),"",VLOOKUP($B17,競技者データ入力シート!$B$8:$V$57,21,FALSE))</f>
        <v/>
      </c>
      <c r="M17" s="751"/>
      <c r="N17" s="752"/>
      <c r="O17" s="744"/>
      <c r="P17" s="744"/>
      <c r="Q17" s="744"/>
      <c r="R17" s="744"/>
      <c r="S17" s="745"/>
    </row>
    <row r="18" spans="2:19" ht="16.850000000000001" customHeight="1">
      <c r="B18" s="421">
        <v>2</v>
      </c>
      <c r="C18" s="417" t="str">
        <f>IF(ISERROR(VLOOKUP(B18,'NANS Data'!$D$2:$P$51,6,FALSE)),"",VLOOKUP(B18,'NANS Data'!$D$2:$P$51,6,FALSE))</f>
        <v/>
      </c>
      <c r="D18" s="746" t="str">
        <f>IF(ISERROR(VLOOKUP(B18,'NANS Data'!$D$2:$P$51,7,FALSE)),"",VLOOKUP(B18,'NANS Data'!$D$2:$P$51,7,FALSE))</f>
        <v/>
      </c>
      <c r="E18" s="747"/>
      <c r="F18" s="748"/>
      <c r="G18" s="115" t="str">
        <f>IF(ISERROR(VLOOKUP(B18,'NANS Data'!$D$2:$P$51,12,FALSE)),"",VLOOKUP(B18,'NANS Data'!$D$2:$P$51,12,FALSE))</f>
        <v/>
      </c>
      <c r="H18" s="116" t="str">
        <f>IF(ISERROR(VLOOKUP(B18,競技者データ入力シート!$B$8:$O$57,2,FALSE)),"",VLOOKUP(B18,競技者データ入力シート!$B$8:$O$57,8,FALSE))</f>
        <v/>
      </c>
      <c r="I18" s="117" t="str">
        <f>IF(ISERROR(VLOOKUP(B18,'NANS Data'!$D$2:$P$51,13,FALSE)),"",VLOOKUP(B18,'NANS Data'!$D$2:$P$51,13,FALSE))</f>
        <v/>
      </c>
      <c r="J18" s="749" t="str">
        <f>IF(ISERROR(VLOOKUP($B18,競技者データ入力シート!$B$8:$Q$57,16,FALSE)),"",VLOOKUP($B18,競技者データ入力シート!$B$8:$Q$57,16,FALSE))</f>
        <v/>
      </c>
      <c r="K18" s="749"/>
      <c r="L18" s="750" t="str">
        <f>IF(ISERROR(VLOOKUP($B18,競技者データ入力シート!$B$8:$V$57,21,FALSE)),"",VLOOKUP($B18,競技者データ入力シート!$B$8:$V$57,21,FALSE))</f>
        <v/>
      </c>
      <c r="M18" s="751"/>
      <c r="N18" s="752"/>
      <c r="O18" s="744"/>
      <c r="P18" s="744"/>
      <c r="Q18" s="744"/>
      <c r="R18" s="744"/>
      <c r="S18" s="745"/>
    </row>
    <row r="19" spans="2:19" ht="16.850000000000001" customHeight="1">
      <c r="B19" s="421">
        <v>3</v>
      </c>
      <c r="C19" s="417" t="str">
        <f>IF(ISERROR(VLOOKUP(B19,'NANS Data'!$D$2:$P$51,6,FALSE)),"",VLOOKUP(B19,'NANS Data'!$D$2:$P$51,6,FALSE))</f>
        <v/>
      </c>
      <c r="D19" s="746" t="str">
        <f>IF(ISERROR(VLOOKUP(B19,'NANS Data'!$D$2:$P$51,7,FALSE)),"",VLOOKUP(B19,'NANS Data'!$D$2:$P$51,7,FALSE))</f>
        <v/>
      </c>
      <c r="E19" s="747"/>
      <c r="F19" s="748"/>
      <c r="G19" s="115" t="str">
        <f>IF(ISERROR(VLOOKUP(B19,'NANS Data'!$D$2:$P$51,12,FALSE)),"",VLOOKUP(B19,'NANS Data'!$D$2:$P$51,12,FALSE))</f>
        <v/>
      </c>
      <c r="H19" s="116" t="str">
        <f>IF(ISERROR(VLOOKUP(B19,競技者データ入力シート!$B$8:$O$57,2,FALSE)),"",VLOOKUP(B19,競技者データ入力シート!$B$8:$O$57,8,FALSE))</f>
        <v/>
      </c>
      <c r="I19" s="117" t="str">
        <f>IF(ISERROR(VLOOKUP(B19,'NANS Data'!$D$2:$P$51,13,FALSE)),"",VLOOKUP(B19,'NANS Data'!$D$2:$P$51,13,FALSE))</f>
        <v/>
      </c>
      <c r="J19" s="749" t="str">
        <f>IF(ISERROR(VLOOKUP($B19,競技者データ入力シート!$B$8:$Q$57,16,FALSE)),"",VLOOKUP($B19,競技者データ入力シート!$B$8:$Q$57,16,FALSE))</f>
        <v/>
      </c>
      <c r="K19" s="749"/>
      <c r="L19" s="750" t="str">
        <f>IF(ISERROR(VLOOKUP($B19,競技者データ入力シート!$B$8:$V$57,21,FALSE)),"",VLOOKUP($B19,競技者データ入力シート!$B$8:$V$57,21,FALSE))</f>
        <v/>
      </c>
      <c r="M19" s="751"/>
      <c r="N19" s="752"/>
      <c r="O19" s="744"/>
      <c r="P19" s="744"/>
      <c r="Q19" s="744"/>
      <c r="R19" s="744"/>
      <c r="S19" s="745"/>
    </row>
    <row r="20" spans="2:19" ht="16.850000000000001" customHeight="1">
      <c r="B20" s="421">
        <v>4</v>
      </c>
      <c r="C20" s="417" t="str">
        <f>IF(ISERROR(VLOOKUP(B20,'NANS Data'!$D$2:$P$51,6,FALSE)),"",VLOOKUP(B20,'NANS Data'!$D$2:$P$51,6,FALSE))</f>
        <v/>
      </c>
      <c r="D20" s="746" t="str">
        <f>IF(ISERROR(VLOOKUP(B20,'NANS Data'!$D$2:$P$51,7,FALSE)),"",VLOOKUP(B20,'NANS Data'!$D$2:$P$51,7,FALSE))</f>
        <v/>
      </c>
      <c r="E20" s="747"/>
      <c r="F20" s="748"/>
      <c r="G20" s="115" t="str">
        <f>IF(ISERROR(VLOOKUP(B20,'NANS Data'!$D$2:$P$51,12,FALSE)),"",VLOOKUP(B20,'NANS Data'!$D$2:$P$51,12,FALSE))</f>
        <v/>
      </c>
      <c r="H20" s="116" t="str">
        <f>IF(ISERROR(VLOOKUP(B20,競技者データ入力シート!$B$8:$O$57,2,FALSE)),"",VLOOKUP(B20,競技者データ入力シート!$B$8:$O$57,8,FALSE))</f>
        <v/>
      </c>
      <c r="I20" s="117" t="str">
        <f>IF(ISERROR(VLOOKUP(B20,'NANS Data'!$D$2:$P$51,13,FALSE)),"",VLOOKUP(B20,'NANS Data'!$D$2:$P$51,13,FALSE))</f>
        <v/>
      </c>
      <c r="J20" s="749" t="str">
        <f>IF(ISERROR(VLOOKUP($B20,競技者データ入力シート!$B$8:$Q$57,16,FALSE)),"",VLOOKUP($B20,競技者データ入力シート!$B$8:$Q$57,16,FALSE))</f>
        <v/>
      </c>
      <c r="K20" s="749"/>
      <c r="L20" s="750" t="str">
        <f>IF(ISERROR(VLOOKUP($B20,競技者データ入力シート!$B$8:$V$57,21,FALSE)),"",VLOOKUP($B20,競技者データ入力シート!$B$8:$V$57,21,FALSE))</f>
        <v/>
      </c>
      <c r="M20" s="751"/>
      <c r="N20" s="752"/>
      <c r="O20" s="744"/>
      <c r="P20" s="744"/>
      <c r="Q20" s="744"/>
      <c r="R20" s="744"/>
      <c r="S20" s="745"/>
    </row>
    <row r="21" spans="2:19" ht="16.850000000000001" customHeight="1">
      <c r="B21" s="422">
        <v>5</v>
      </c>
      <c r="C21" s="418" t="str">
        <f>IF(ISERROR(VLOOKUP(B21,'NANS Data'!$D$2:$P$51,6,FALSE)),"",VLOOKUP(B21,'NANS Data'!$D$2:$P$51,6,FALSE))</f>
        <v/>
      </c>
      <c r="D21" s="762" t="str">
        <f>IF(ISERROR(VLOOKUP(B21,'NANS Data'!$D$2:$P$51,7,FALSE)),"",VLOOKUP(B21,'NANS Data'!$D$2:$P$51,7,FALSE))</f>
        <v/>
      </c>
      <c r="E21" s="763"/>
      <c r="F21" s="764"/>
      <c r="G21" s="118" t="str">
        <f>IF(ISERROR(VLOOKUP(B21,'NANS Data'!$D$2:$P$51,12,FALSE)),"",VLOOKUP(B21,'NANS Data'!$D$2:$P$51,12,FALSE))</f>
        <v/>
      </c>
      <c r="H21" s="119" t="str">
        <f>IF(ISERROR(VLOOKUP(B21,競技者データ入力シート!$B$8:$O$57,2,FALSE)),"",VLOOKUP(B21,競技者データ入力シート!$B$8:$O$57,8,FALSE))</f>
        <v/>
      </c>
      <c r="I21" s="120" t="str">
        <f>IF(ISERROR(VLOOKUP(B21,'NANS Data'!$D$2:$P$51,13,FALSE)),"",VLOOKUP(B21,'NANS Data'!$D$2:$P$51,13,FALSE))</f>
        <v/>
      </c>
      <c r="J21" s="765" t="str">
        <f>IF(ISERROR(VLOOKUP($B21,競技者データ入力シート!$B$8:$Q$57,16,FALSE)),"",VLOOKUP($B21,競技者データ入力シート!$B$8:$Q$57,16,FALSE))</f>
        <v/>
      </c>
      <c r="K21" s="765"/>
      <c r="L21" s="766" t="str">
        <f>IF(ISERROR(VLOOKUP($B21,競技者データ入力シート!$B$8:$V$57,21,FALSE)),"",VLOOKUP($B21,競技者データ入力シート!$B$8:$V$57,21,FALSE))</f>
        <v/>
      </c>
      <c r="M21" s="767"/>
      <c r="N21" s="768"/>
      <c r="O21" s="769"/>
      <c r="P21" s="769"/>
      <c r="Q21" s="769"/>
      <c r="R21" s="769"/>
      <c r="S21" s="770"/>
    </row>
    <row r="22" spans="2:19" ht="16.850000000000001" customHeight="1">
      <c r="B22" s="420">
        <v>6</v>
      </c>
      <c r="C22" s="417" t="str">
        <f>IF(ISERROR(VLOOKUP(B22,'NANS Data'!$D$2:$P$51,6,FALSE)),"",VLOOKUP(B22,'NANS Data'!$D$2:$P$51,6,FALSE))</f>
        <v/>
      </c>
      <c r="D22" s="746" t="str">
        <f>IF(ISERROR(VLOOKUP(B22,'NANS Data'!$D$2:$P$51,7,FALSE)),"",VLOOKUP(B22,'NANS Data'!$D$2:$P$51,7,FALSE))</f>
        <v/>
      </c>
      <c r="E22" s="747"/>
      <c r="F22" s="748"/>
      <c r="G22" s="115" t="str">
        <f>IF(ISERROR(VLOOKUP(B22,'NANS Data'!$D$2:$P$51,12,FALSE)),"",VLOOKUP(B22,'NANS Data'!$D$2:$P$51,12,FALSE))</f>
        <v/>
      </c>
      <c r="H22" s="116" t="str">
        <f>IF(ISERROR(VLOOKUP(B22,競技者データ入力シート!$B$8:$O$57,2,FALSE)),"",VLOOKUP(B22,競技者データ入力シート!$B$8:$O$57,8,FALSE))</f>
        <v/>
      </c>
      <c r="I22" s="117" t="str">
        <f>IF(ISERROR(VLOOKUP(B22,'NANS Data'!$D$2:$P$51,13,FALSE)),"",VLOOKUP(B22,'NANS Data'!$D$2:$P$51,13,FALSE))</f>
        <v/>
      </c>
      <c r="J22" s="749" t="str">
        <f>IF(ISERROR(VLOOKUP($B22,競技者データ入力シート!$B$8:$Q$57,16,FALSE)),"",VLOOKUP($B22,競技者データ入力シート!$B$8:$Q$57,16,FALSE))</f>
        <v/>
      </c>
      <c r="K22" s="749"/>
      <c r="L22" s="750" t="str">
        <f>IF(ISERROR(VLOOKUP($B22,競技者データ入力シート!$B$8:$V$57,21,FALSE)),"",VLOOKUP($B22,競技者データ入力シート!$B$8:$V$57,21,FALSE))</f>
        <v/>
      </c>
      <c r="M22" s="751"/>
      <c r="N22" s="752"/>
      <c r="O22" s="744"/>
      <c r="P22" s="744"/>
      <c r="Q22" s="744"/>
      <c r="R22" s="744"/>
      <c r="S22" s="745"/>
    </row>
    <row r="23" spans="2:19" ht="16.850000000000001" customHeight="1">
      <c r="B23" s="421">
        <v>7</v>
      </c>
      <c r="C23" s="417" t="str">
        <f>IF(ISERROR(VLOOKUP(B23,'NANS Data'!$D$2:$P$51,6,FALSE)),"",VLOOKUP(B23,'NANS Data'!$D$2:$P$51,6,FALSE))</f>
        <v/>
      </c>
      <c r="D23" s="746" t="str">
        <f>IF(ISERROR(VLOOKUP(B23,'NANS Data'!$D$2:$P$51,7,FALSE)),"",VLOOKUP(B23,'NANS Data'!$D$2:$P$51,7,FALSE))</f>
        <v/>
      </c>
      <c r="E23" s="747"/>
      <c r="F23" s="748"/>
      <c r="G23" s="115" t="str">
        <f>IF(ISERROR(VLOOKUP(B23,'NANS Data'!$D$2:$P$51,12,FALSE)),"",VLOOKUP(B23,'NANS Data'!$D$2:$P$51,12,FALSE))</f>
        <v/>
      </c>
      <c r="H23" s="116" t="str">
        <f>IF(ISERROR(VLOOKUP(B23,競技者データ入力シート!$B$8:$O$57,2,FALSE)),"",VLOOKUP(B23,競技者データ入力シート!$B$8:$O$57,8,FALSE))</f>
        <v/>
      </c>
      <c r="I23" s="117" t="str">
        <f>IF(ISERROR(VLOOKUP(B23,'NANS Data'!$D$2:$P$51,13,FALSE)),"",VLOOKUP(B23,'NANS Data'!$D$2:$P$51,13,FALSE))</f>
        <v/>
      </c>
      <c r="J23" s="749" t="str">
        <f>IF(ISERROR(VLOOKUP($B23,競技者データ入力シート!$B$8:$Q$57,16,FALSE)),"",VLOOKUP($B23,競技者データ入力シート!$B$8:$Q$57,16,FALSE))</f>
        <v/>
      </c>
      <c r="K23" s="749"/>
      <c r="L23" s="750" t="str">
        <f>IF(ISERROR(VLOOKUP($B23,競技者データ入力シート!$B$8:$V$57,21,FALSE)),"",VLOOKUP($B23,競技者データ入力シート!$B$8:$V$57,21,FALSE))</f>
        <v/>
      </c>
      <c r="M23" s="751"/>
      <c r="N23" s="752"/>
      <c r="O23" s="744"/>
      <c r="P23" s="744"/>
      <c r="Q23" s="744"/>
      <c r="R23" s="744"/>
      <c r="S23" s="745"/>
    </row>
    <row r="24" spans="2:19" ht="16.850000000000001" customHeight="1">
      <c r="B24" s="421">
        <v>8</v>
      </c>
      <c r="C24" s="417" t="str">
        <f>IF(ISERROR(VLOOKUP(B24,'NANS Data'!$D$2:$P$51,6,FALSE)),"",VLOOKUP(B24,'NANS Data'!$D$2:$P$51,6,FALSE))</f>
        <v/>
      </c>
      <c r="D24" s="746" t="str">
        <f>IF(ISERROR(VLOOKUP(B24,'NANS Data'!$D$2:$P$51,7,FALSE)),"",VLOOKUP(B24,'NANS Data'!$D$2:$P$51,7,FALSE))</f>
        <v/>
      </c>
      <c r="E24" s="747"/>
      <c r="F24" s="748"/>
      <c r="G24" s="115" t="str">
        <f>IF(ISERROR(VLOOKUP(B24,'NANS Data'!$D$2:$P$51,12,FALSE)),"",VLOOKUP(B24,'NANS Data'!$D$2:$P$51,12,FALSE))</f>
        <v/>
      </c>
      <c r="H24" s="116" t="str">
        <f>IF(ISERROR(VLOOKUP(B24,競技者データ入力シート!$B$8:$O$57,2,FALSE)),"",VLOOKUP(B24,競技者データ入力シート!$B$8:$O$57,8,FALSE))</f>
        <v/>
      </c>
      <c r="I24" s="117" t="str">
        <f>IF(ISERROR(VLOOKUP(B24,'NANS Data'!$D$2:$P$51,13,FALSE)),"",VLOOKUP(B24,'NANS Data'!$D$2:$P$51,13,FALSE))</f>
        <v/>
      </c>
      <c r="J24" s="749" t="str">
        <f>IF(ISERROR(VLOOKUP($B24,競技者データ入力シート!$B$8:$Q$57,16,FALSE)),"",VLOOKUP($B24,競技者データ入力シート!$B$8:$Q$57,16,FALSE))</f>
        <v/>
      </c>
      <c r="K24" s="749"/>
      <c r="L24" s="750" t="str">
        <f>IF(ISERROR(VLOOKUP($B24,競技者データ入力シート!$B$8:$V$57,21,FALSE)),"",VLOOKUP($B24,競技者データ入力シート!$B$8:$V$57,21,FALSE))</f>
        <v/>
      </c>
      <c r="M24" s="751"/>
      <c r="N24" s="752"/>
      <c r="O24" s="744"/>
      <c r="P24" s="744"/>
      <c r="Q24" s="744"/>
      <c r="R24" s="744"/>
      <c r="S24" s="745"/>
    </row>
    <row r="25" spans="2:19" ht="16.850000000000001" customHeight="1">
      <c r="B25" s="421">
        <v>9</v>
      </c>
      <c r="C25" s="417" t="str">
        <f>IF(ISERROR(VLOOKUP(B25,'NANS Data'!$D$2:$P$51,6,FALSE)),"",VLOOKUP(B25,'NANS Data'!$D$2:$P$51,6,FALSE))</f>
        <v/>
      </c>
      <c r="D25" s="746" t="str">
        <f>IF(ISERROR(VLOOKUP(B25,'NANS Data'!$D$2:$P$51,7,FALSE)),"",VLOOKUP(B25,'NANS Data'!$D$2:$P$51,7,FALSE))</f>
        <v/>
      </c>
      <c r="E25" s="747"/>
      <c r="F25" s="748"/>
      <c r="G25" s="115" t="str">
        <f>IF(ISERROR(VLOOKUP(B25,'NANS Data'!$D$2:$P$51,12,FALSE)),"",VLOOKUP(B25,'NANS Data'!$D$2:$P$51,12,FALSE))</f>
        <v/>
      </c>
      <c r="H25" s="116" t="str">
        <f>IF(ISERROR(VLOOKUP(B25,競技者データ入力シート!$B$8:$O$57,2,FALSE)),"",VLOOKUP(B25,競技者データ入力シート!$B$8:$O$57,8,FALSE))</f>
        <v/>
      </c>
      <c r="I25" s="117" t="str">
        <f>IF(ISERROR(VLOOKUP(B25,'NANS Data'!$D$2:$P$51,13,FALSE)),"",VLOOKUP(B25,'NANS Data'!$D$2:$P$51,13,FALSE))</f>
        <v/>
      </c>
      <c r="J25" s="749" t="str">
        <f>IF(ISERROR(VLOOKUP($B25,競技者データ入力シート!$B$8:$Q$57,16,FALSE)),"",VLOOKUP($B25,競技者データ入力シート!$B$8:$Q$57,16,FALSE))</f>
        <v/>
      </c>
      <c r="K25" s="749"/>
      <c r="L25" s="750" t="str">
        <f>IF(ISERROR(VLOOKUP($B25,競技者データ入力シート!$B$8:$V$57,21,FALSE)),"",VLOOKUP($B25,競技者データ入力シート!$B$8:$V$57,21,FALSE))</f>
        <v/>
      </c>
      <c r="M25" s="751"/>
      <c r="N25" s="752"/>
      <c r="O25" s="744"/>
      <c r="P25" s="744"/>
      <c r="Q25" s="744"/>
      <c r="R25" s="744"/>
      <c r="S25" s="745"/>
    </row>
    <row r="26" spans="2:19" ht="16.850000000000001" customHeight="1">
      <c r="B26" s="422">
        <v>10</v>
      </c>
      <c r="C26" s="418" t="str">
        <f>IF(ISERROR(VLOOKUP(B26,'NANS Data'!$D$2:$P$51,6,FALSE)),"",VLOOKUP(B26,'NANS Data'!$D$2:$P$51,6,FALSE))</f>
        <v/>
      </c>
      <c r="D26" s="762" t="str">
        <f>IF(ISERROR(VLOOKUP(B26,'NANS Data'!$D$2:$P$51,7,FALSE)),"",VLOOKUP(B26,'NANS Data'!$D$2:$P$51,7,FALSE))</f>
        <v/>
      </c>
      <c r="E26" s="763"/>
      <c r="F26" s="764"/>
      <c r="G26" s="118" t="str">
        <f>IF(ISERROR(VLOOKUP(B26,'NANS Data'!$D$2:$P$51,12,FALSE)),"",VLOOKUP(B26,'NANS Data'!$D$2:$P$51,12,FALSE))</f>
        <v/>
      </c>
      <c r="H26" s="119" t="str">
        <f>IF(ISERROR(VLOOKUP(B26,競技者データ入力シート!$B$8:$O$57,2,FALSE)),"",VLOOKUP(B26,競技者データ入力シート!$B$8:$O$57,8,FALSE))</f>
        <v/>
      </c>
      <c r="I26" s="120" t="str">
        <f>IF(ISERROR(VLOOKUP(B26,'NANS Data'!$D$2:$P$51,13,FALSE)),"",VLOOKUP(B26,'NANS Data'!$D$2:$P$51,13,FALSE))</f>
        <v/>
      </c>
      <c r="J26" s="765" t="str">
        <f>IF(ISERROR(VLOOKUP($B26,競技者データ入力シート!$B$8:$Q$57,16,FALSE)),"",VLOOKUP($B26,競技者データ入力シート!$B$8:$Q$57,16,FALSE))</f>
        <v/>
      </c>
      <c r="K26" s="765"/>
      <c r="L26" s="766" t="str">
        <f>IF(ISERROR(VLOOKUP($B26,競技者データ入力シート!$B$8:$V$57,21,FALSE)),"",VLOOKUP($B26,競技者データ入力シート!$B$8:$V$57,21,FALSE))</f>
        <v/>
      </c>
      <c r="M26" s="767"/>
      <c r="N26" s="768"/>
      <c r="O26" s="769"/>
      <c r="P26" s="769"/>
      <c r="Q26" s="769"/>
      <c r="R26" s="769"/>
      <c r="S26" s="770"/>
    </row>
    <row r="27" spans="2:19" ht="16.850000000000001" customHeight="1">
      <c r="B27" s="420">
        <v>11</v>
      </c>
      <c r="C27" s="417" t="str">
        <f>IF(ISERROR(VLOOKUP(B27,'NANS Data'!$D$2:$P$51,6,FALSE)),"",VLOOKUP(B27,'NANS Data'!$D$2:$P$51,6,FALSE))</f>
        <v/>
      </c>
      <c r="D27" s="746" t="str">
        <f>IF(ISERROR(VLOOKUP(B27,'NANS Data'!$D$2:$P$51,7,FALSE)),"",VLOOKUP(B27,'NANS Data'!$D$2:$P$51,7,FALSE))</f>
        <v/>
      </c>
      <c r="E27" s="747"/>
      <c r="F27" s="748"/>
      <c r="G27" s="115" t="str">
        <f>IF(ISERROR(VLOOKUP(B27,'NANS Data'!$D$2:$P$51,12,FALSE)),"",VLOOKUP(B27,'NANS Data'!$D$2:$P$51,12,FALSE))</f>
        <v/>
      </c>
      <c r="H27" s="116" t="str">
        <f>IF(ISERROR(VLOOKUP(B27,競技者データ入力シート!$B$8:$O$57,2,FALSE)),"",VLOOKUP(B27,競技者データ入力シート!$B$8:$O$57,8,FALSE))</f>
        <v/>
      </c>
      <c r="I27" s="117" t="str">
        <f>IF(ISERROR(VLOOKUP(B27,'NANS Data'!$D$2:$P$51,13,FALSE)),"",VLOOKUP(B27,'NANS Data'!$D$2:$P$51,13,FALSE))</f>
        <v/>
      </c>
      <c r="J27" s="749" t="str">
        <f>IF(ISERROR(VLOOKUP($B27,競技者データ入力シート!$B$8:$Q$57,16,FALSE)),"",VLOOKUP($B27,競技者データ入力シート!$B$8:$Q$57,16,FALSE))</f>
        <v/>
      </c>
      <c r="K27" s="749"/>
      <c r="L27" s="750" t="str">
        <f>IF(ISERROR(VLOOKUP($B27,競技者データ入力シート!$B$8:$V$57,21,FALSE)),"",VLOOKUP($B27,競技者データ入力シート!$B$8:$V$57,21,FALSE))</f>
        <v/>
      </c>
      <c r="M27" s="751"/>
      <c r="N27" s="752"/>
      <c r="O27" s="744"/>
      <c r="P27" s="744"/>
      <c r="Q27" s="744"/>
      <c r="R27" s="744"/>
      <c r="S27" s="745"/>
    </row>
    <row r="28" spans="2:19" ht="16.850000000000001" customHeight="1">
      <c r="B28" s="421">
        <v>12</v>
      </c>
      <c r="C28" s="417" t="str">
        <f>IF(ISERROR(VLOOKUP(B28,'NANS Data'!$D$2:$P$51,6,FALSE)),"",VLOOKUP(B28,'NANS Data'!$D$2:$P$51,6,FALSE))</f>
        <v/>
      </c>
      <c r="D28" s="746" t="str">
        <f>IF(ISERROR(VLOOKUP(B28,'NANS Data'!$D$2:$P$51,7,FALSE)),"",VLOOKUP(B28,'NANS Data'!$D$2:$P$51,7,FALSE))</f>
        <v/>
      </c>
      <c r="E28" s="747"/>
      <c r="F28" s="748"/>
      <c r="G28" s="115" t="str">
        <f>IF(ISERROR(VLOOKUP(B28,'NANS Data'!$D$2:$P$51,12,FALSE)),"",VLOOKUP(B28,'NANS Data'!$D$2:$P$51,12,FALSE))</f>
        <v/>
      </c>
      <c r="H28" s="116" t="str">
        <f>IF(ISERROR(VLOOKUP(B28,競技者データ入力シート!$B$8:$O$57,2,FALSE)),"",VLOOKUP(B28,競技者データ入力シート!$B$8:$O$57,8,FALSE))</f>
        <v/>
      </c>
      <c r="I28" s="117" t="str">
        <f>IF(ISERROR(VLOOKUP(B28,'NANS Data'!$D$2:$P$51,13,FALSE)),"",VLOOKUP(B28,'NANS Data'!$D$2:$P$51,13,FALSE))</f>
        <v/>
      </c>
      <c r="J28" s="749" t="str">
        <f>IF(ISERROR(VLOOKUP($B28,競技者データ入力シート!$B$8:$Q$57,16,FALSE)),"",VLOOKUP($B28,競技者データ入力シート!$B$8:$Q$57,16,FALSE))</f>
        <v/>
      </c>
      <c r="K28" s="749"/>
      <c r="L28" s="750" t="str">
        <f>IF(ISERROR(VLOOKUP($B28,競技者データ入力シート!$B$8:$V$57,21,FALSE)),"",VLOOKUP($B28,競技者データ入力シート!$B$8:$V$57,21,FALSE))</f>
        <v/>
      </c>
      <c r="M28" s="751"/>
      <c r="N28" s="752"/>
      <c r="O28" s="744"/>
      <c r="P28" s="744"/>
      <c r="Q28" s="744"/>
      <c r="R28" s="744"/>
      <c r="S28" s="745"/>
    </row>
    <row r="29" spans="2:19" ht="16.850000000000001" customHeight="1">
      <c r="B29" s="421">
        <v>13</v>
      </c>
      <c r="C29" s="417" t="str">
        <f>IF(ISERROR(VLOOKUP(B29,'NANS Data'!$D$2:$P$51,6,FALSE)),"",VLOOKUP(B29,'NANS Data'!$D$2:$P$51,6,FALSE))</f>
        <v/>
      </c>
      <c r="D29" s="746" t="str">
        <f>IF(ISERROR(VLOOKUP(B29,'NANS Data'!$D$2:$P$51,7,FALSE)),"",VLOOKUP(B29,'NANS Data'!$D$2:$P$51,7,FALSE))</f>
        <v/>
      </c>
      <c r="E29" s="747"/>
      <c r="F29" s="748"/>
      <c r="G29" s="115" t="str">
        <f>IF(ISERROR(VLOOKUP(B29,'NANS Data'!$D$2:$P$51,12,FALSE)),"",VLOOKUP(B29,'NANS Data'!$D$2:$P$51,12,FALSE))</f>
        <v/>
      </c>
      <c r="H29" s="116" t="str">
        <f>IF(ISERROR(VLOOKUP(B29,競技者データ入力シート!$B$8:$O$57,2,FALSE)),"",VLOOKUP(B29,競技者データ入力シート!$B$8:$O$57,8,FALSE))</f>
        <v/>
      </c>
      <c r="I29" s="117" t="str">
        <f>IF(ISERROR(VLOOKUP(B29,'NANS Data'!$D$2:$P$51,13,FALSE)),"",VLOOKUP(B29,'NANS Data'!$D$2:$P$51,13,FALSE))</f>
        <v/>
      </c>
      <c r="J29" s="749" t="str">
        <f>IF(ISERROR(VLOOKUP($B29,競技者データ入力シート!$B$8:$Q$57,16,FALSE)),"",VLOOKUP($B29,競技者データ入力シート!$B$8:$Q$57,16,FALSE))</f>
        <v/>
      </c>
      <c r="K29" s="749"/>
      <c r="L29" s="750" t="str">
        <f>IF(ISERROR(VLOOKUP($B29,競技者データ入力シート!$B$8:$V$57,21,FALSE)),"",VLOOKUP($B29,競技者データ入力シート!$B$8:$V$57,21,FALSE))</f>
        <v/>
      </c>
      <c r="M29" s="751"/>
      <c r="N29" s="752"/>
      <c r="O29" s="744"/>
      <c r="P29" s="744"/>
      <c r="Q29" s="744"/>
      <c r="R29" s="744"/>
      <c r="S29" s="745"/>
    </row>
    <row r="30" spans="2:19" ht="16.850000000000001" customHeight="1">
      <c r="B30" s="421">
        <v>14</v>
      </c>
      <c r="C30" s="417" t="str">
        <f>IF(ISERROR(VLOOKUP(B30,'NANS Data'!$D$2:$P$51,6,FALSE)),"",VLOOKUP(B30,'NANS Data'!$D$2:$P$51,6,FALSE))</f>
        <v/>
      </c>
      <c r="D30" s="746" t="str">
        <f>IF(ISERROR(VLOOKUP(B30,'NANS Data'!$D$2:$P$51,7,FALSE)),"",VLOOKUP(B30,'NANS Data'!$D$2:$P$51,7,FALSE))</f>
        <v/>
      </c>
      <c r="E30" s="747"/>
      <c r="F30" s="748"/>
      <c r="G30" s="115" t="str">
        <f>IF(ISERROR(VLOOKUP(B30,'NANS Data'!$D$2:$P$51,12,FALSE)),"",VLOOKUP(B30,'NANS Data'!$D$2:$P$51,12,FALSE))</f>
        <v/>
      </c>
      <c r="H30" s="116" t="str">
        <f>IF(ISERROR(VLOOKUP(B30,競技者データ入力シート!$B$8:$O$57,2,FALSE)),"",VLOOKUP(B30,競技者データ入力シート!$B$8:$O$57,8,FALSE))</f>
        <v/>
      </c>
      <c r="I30" s="117" t="str">
        <f>IF(ISERROR(VLOOKUP(B30,'NANS Data'!$D$2:$P$51,13,FALSE)),"",VLOOKUP(B30,'NANS Data'!$D$2:$P$51,13,FALSE))</f>
        <v/>
      </c>
      <c r="J30" s="749" t="str">
        <f>IF(ISERROR(VLOOKUP($B30,競技者データ入力シート!$B$8:$Q$57,16,FALSE)),"",VLOOKUP($B30,競技者データ入力シート!$B$8:$Q$57,16,FALSE))</f>
        <v/>
      </c>
      <c r="K30" s="749"/>
      <c r="L30" s="750" t="str">
        <f>IF(ISERROR(VLOOKUP($B30,競技者データ入力シート!$B$8:$V$57,21,FALSE)),"",VLOOKUP($B30,競技者データ入力シート!$B$8:$V$57,21,FALSE))</f>
        <v/>
      </c>
      <c r="M30" s="751"/>
      <c r="N30" s="752"/>
      <c r="O30" s="744"/>
      <c r="P30" s="744"/>
      <c r="Q30" s="744"/>
      <c r="R30" s="744"/>
      <c r="S30" s="745"/>
    </row>
    <row r="31" spans="2:19" ht="16.850000000000001" customHeight="1">
      <c r="B31" s="422">
        <v>15</v>
      </c>
      <c r="C31" s="418" t="str">
        <f>IF(ISERROR(VLOOKUP(B31,'NANS Data'!$D$2:$P$51,6,FALSE)),"",VLOOKUP(B31,'NANS Data'!$D$2:$P$51,6,FALSE))</f>
        <v/>
      </c>
      <c r="D31" s="762" t="str">
        <f>IF(ISERROR(VLOOKUP(B31,'NANS Data'!$D$2:$P$51,7,FALSE)),"",VLOOKUP(B31,'NANS Data'!$D$2:$P$51,7,FALSE))</f>
        <v/>
      </c>
      <c r="E31" s="763"/>
      <c r="F31" s="764"/>
      <c r="G31" s="118" t="str">
        <f>IF(ISERROR(VLOOKUP(B31,'NANS Data'!$D$2:$P$51,12,FALSE)),"",VLOOKUP(B31,'NANS Data'!$D$2:$P$51,12,FALSE))</f>
        <v/>
      </c>
      <c r="H31" s="119" t="str">
        <f>IF(ISERROR(VLOOKUP(B31,競技者データ入力シート!$B$8:$O$57,2,FALSE)),"",VLOOKUP(B31,競技者データ入力シート!$B$8:$O$57,8,FALSE))</f>
        <v/>
      </c>
      <c r="I31" s="120" t="str">
        <f>IF(ISERROR(VLOOKUP(B31,'NANS Data'!$D$2:$P$51,13,FALSE)),"",VLOOKUP(B31,'NANS Data'!$D$2:$P$51,13,FALSE))</f>
        <v/>
      </c>
      <c r="J31" s="765" t="str">
        <f>IF(ISERROR(VLOOKUP($B31,競技者データ入力シート!$B$8:$Q$57,16,FALSE)),"",VLOOKUP($B31,競技者データ入力シート!$B$8:$Q$57,16,FALSE))</f>
        <v/>
      </c>
      <c r="K31" s="765"/>
      <c r="L31" s="766" t="str">
        <f>IF(ISERROR(VLOOKUP($B31,競技者データ入力シート!$B$8:$V$57,21,FALSE)),"",VLOOKUP($B31,競技者データ入力シート!$B$8:$V$57,21,FALSE))</f>
        <v/>
      </c>
      <c r="M31" s="767"/>
      <c r="N31" s="768"/>
      <c r="O31" s="769"/>
      <c r="P31" s="769"/>
      <c r="Q31" s="769"/>
      <c r="R31" s="769"/>
      <c r="S31" s="770"/>
    </row>
    <row r="32" spans="2:19" ht="16.850000000000001" customHeight="1">
      <c r="B32" s="420">
        <v>16</v>
      </c>
      <c r="C32" s="417" t="str">
        <f>IF(ISERROR(VLOOKUP(B32,'NANS Data'!$D$2:$P$51,6,FALSE)),"",VLOOKUP(B32,'NANS Data'!$D$2:$P$51,6,FALSE))</f>
        <v/>
      </c>
      <c r="D32" s="746" t="str">
        <f>IF(ISERROR(VLOOKUP(B32,'NANS Data'!$D$2:$P$51,7,FALSE)),"",VLOOKUP(B32,'NANS Data'!$D$2:$P$51,7,FALSE))</f>
        <v/>
      </c>
      <c r="E32" s="747"/>
      <c r="F32" s="748"/>
      <c r="G32" s="115" t="str">
        <f>IF(ISERROR(VLOOKUP(B32,'NANS Data'!$D$2:$P$51,12,FALSE)),"",VLOOKUP(B32,'NANS Data'!$D$2:$P$51,12,FALSE))</f>
        <v/>
      </c>
      <c r="H32" s="116" t="str">
        <f>IF(ISERROR(VLOOKUP(B32,競技者データ入力シート!$B$8:$O$57,2,FALSE)),"",VLOOKUP(B32,競技者データ入力シート!$B$8:$O$57,8,FALSE))</f>
        <v/>
      </c>
      <c r="I32" s="117" t="str">
        <f>IF(ISERROR(VLOOKUP(B32,'NANS Data'!$D$2:$P$51,13,FALSE)),"",VLOOKUP(B32,'NANS Data'!$D$2:$P$51,13,FALSE))</f>
        <v/>
      </c>
      <c r="J32" s="749" t="str">
        <f>IF(ISERROR(VLOOKUP($B32,競技者データ入力シート!$B$8:$Q$57,16,FALSE)),"",VLOOKUP($B32,競技者データ入力シート!$B$8:$Q$57,16,FALSE))</f>
        <v/>
      </c>
      <c r="K32" s="749"/>
      <c r="L32" s="750" t="str">
        <f>IF(ISERROR(VLOOKUP($B32,競技者データ入力シート!$B$8:$V$57,21,FALSE)),"",VLOOKUP($B32,競技者データ入力シート!$B$8:$V$57,21,FALSE))</f>
        <v/>
      </c>
      <c r="M32" s="751"/>
      <c r="N32" s="752"/>
      <c r="O32" s="744"/>
      <c r="P32" s="744"/>
      <c r="Q32" s="744"/>
      <c r="R32" s="744"/>
      <c r="S32" s="745"/>
    </row>
    <row r="33" spans="2:19" ht="16.850000000000001" customHeight="1">
      <c r="B33" s="421">
        <v>17</v>
      </c>
      <c r="C33" s="417" t="str">
        <f>IF(ISERROR(VLOOKUP(B33,'NANS Data'!$D$2:$P$51,6,FALSE)),"",VLOOKUP(B33,'NANS Data'!$D$2:$P$51,6,FALSE))</f>
        <v/>
      </c>
      <c r="D33" s="746" t="str">
        <f>IF(ISERROR(VLOOKUP(B33,'NANS Data'!$D$2:$P$51,7,FALSE)),"",VLOOKUP(B33,'NANS Data'!$D$2:$P$51,7,FALSE))</f>
        <v/>
      </c>
      <c r="E33" s="747"/>
      <c r="F33" s="748"/>
      <c r="G33" s="115" t="str">
        <f>IF(ISERROR(VLOOKUP(B33,'NANS Data'!$D$2:$P$51,12,FALSE)),"",VLOOKUP(B33,'NANS Data'!$D$2:$P$51,12,FALSE))</f>
        <v/>
      </c>
      <c r="H33" s="116" t="str">
        <f>IF(ISERROR(VLOOKUP(B33,競技者データ入力シート!$B$8:$O$57,2,FALSE)),"",VLOOKUP(B33,競技者データ入力シート!$B$8:$O$57,8,FALSE))</f>
        <v/>
      </c>
      <c r="I33" s="117" t="str">
        <f>IF(ISERROR(VLOOKUP(B33,'NANS Data'!$D$2:$P$51,13,FALSE)),"",VLOOKUP(B33,'NANS Data'!$D$2:$P$51,13,FALSE))</f>
        <v/>
      </c>
      <c r="J33" s="749" t="str">
        <f>IF(ISERROR(VLOOKUP($B33,競技者データ入力シート!$B$8:$Q$57,16,FALSE)),"",VLOOKUP($B33,競技者データ入力シート!$B$8:$Q$57,16,FALSE))</f>
        <v/>
      </c>
      <c r="K33" s="749"/>
      <c r="L33" s="750" t="str">
        <f>IF(ISERROR(VLOOKUP($B33,競技者データ入力シート!$B$8:$V$57,21,FALSE)),"",VLOOKUP($B33,競技者データ入力シート!$B$8:$V$57,21,FALSE))</f>
        <v/>
      </c>
      <c r="M33" s="751"/>
      <c r="N33" s="752"/>
      <c r="O33" s="744"/>
      <c r="P33" s="744"/>
      <c r="Q33" s="744"/>
      <c r="R33" s="744"/>
      <c r="S33" s="745"/>
    </row>
    <row r="34" spans="2:19" ht="16.850000000000001" customHeight="1">
      <c r="B34" s="421">
        <v>18</v>
      </c>
      <c r="C34" s="417" t="str">
        <f>IF(ISERROR(VLOOKUP(B34,'NANS Data'!$D$2:$P$51,6,FALSE)),"",VLOOKUP(B34,'NANS Data'!$D$2:$P$51,6,FALSE))</f>
        <v/>
      </c>
      <c r="D34" s="746" t="str">
        <f>IF(ISERROR(VLOOKUP(B34,'NANS Data'!$D$2:$P$51,7,FALSE)),"",VLOOKUP(B34,'NANS Data'!$D$2:$P$51,7,FALSE))</f>
        <v/>
      </c>
      <c r="E34" s="747"/>
      <c r="F34" s="748"/>
      <c r="G34" s="115" t="str">
        <f>IF(ISERROR(VLOOKUP(B34,'NANS Data'!$D$2:$P$51,12,FALSE)),"",VLOOKUP(B34,'NANS Data'!$D$2:$P$51,12,FALSE))</f>
        <v/>
      </c>
      <c r="H34" s="116" t="str">
        <f>IF(ISERROR(VLOOKUP(B34,競技者データ入力シート!$B$8:$O$57,2,FALSE)),"",VLOOKUP(B34,競技者データ入力シート!$B$8:$O$57,8,FALSE))</f>
        <v/>
      </c>
      <c r="I34" s="117" t="str">
        <f>IF(ISERROR(VLOOKUP(B34,'NANS Data'!$D$2:$P$51,13,FALSE)),"",VLOOKUP(B34,'NANS Data'!$D$2:$P$51,13,FALSE))</f>
        <v/>
      </c>
      <c r="J34" s="749" t="str">
        <f>IF(ISERROR(VLOOKUP($B34,競技者データ入力シート!$B$8:$Q$57,16,FALSE)),"",VLOOKUP($B34,競技者データ入力シート!$B$8:$Q$57,16,FALSE))</f>
        <v/>
      </c>
      <c r="K34" s="749"/>
      <c r="L34" s="750" t="str">
        <f>IF(ISERROR(VLOOKUP($B34,競技者データ入力シート!$B$8:$V$57,21,FALSE)),"",VLOOKUP($B34,競技者データ入力シート!$B$8:$V$57,21,FALSE))</f>
        <v/>
      </c>
      <c r="M34" s="751"/>
      <c r="N34" s="752"/>
      <c r="O34" s="744"/>
      <c r="P34" s="744"/>
      <c r="Q34" s="744"/>
      <c r="R34" s="744"/>
      <c r="S34" s="745"/>
    </row>
    <row r="35" spans="2:19" ht="16.850000000000001" customHeight="1">
      <c r="B35" s="421">
        <v>19</v>
      </c>
      <c r="C35" s="417" t="str">
        <f>IF(ISERROR(VLOOKUP(B35,'NANS Data'!$D$2:$P$51,6,FALSE)),"",VLOOKUP(B35,'NANS Data'!$D$2:$P$51,6,FALSE))</f>
        <v/>
      </c>
      <c r="D35" s="746" t="str">
        <f>IF(ISERROR(VLOOKUP(B35,'NANS Data'!$D$2:$P$51,7,FALSE)),"",VLOOKUP(B35,'NANS Data'!$D$2:$P$51,7,FALSE))</f>
        <v/>
      </c>
      <c r="E35" s="747"/>
      <c r="F35" s="748"/>
      <c r="G35" s="115" t="str">
        <f>IF(ISERROR(VLOOKUP(B35,'NANS Data'!$D$2:$P$51,12,FALSE)),"",VLOOKUP(B35,'NANS Data'!$D$2:$P$51,12,FALSE))</f>
        <v/>
      </c>
      <c r="H35" s="116" t="str">
        <f>IF(ISERROR(VLOOKUP(B35,競技者データ入力シート!$B$8:$O$57,2,FALSE)),"",VLOOKUP(B35,競技者データ入力シート!$B$8:$O$57,8,FALSE))</f>
        <v/>
      </c>
      <c r="I35" s="117" t="str">
        <f>IF(ISERROR(VLOOKUP(B35,'NANS Data'!$D$2:$P$51,13,FALSE)),"",VLOOKUP(B35,'NANS Data'!$D$2:$P$51,13,FALSE))</f>
        <v/>
      </c>
      <c r="J35" s="749" t="str">
        <f>IF(ISERROR(VLOOKUP($B35,競技者データ入力シート!$B$8:$Q$57,16,FALSE)),"",VLOOKUP($B35,競技者データ入力シート!$B$8:$Q$57,16,FALSE))</f>
        <v/>
      </c>
      <c r="K35" s="749"/>
      <c r="L35" s="750" t="str">
        <f>IF(ISERROR(VLOOKUP($B35,競技者データ入力シート!$B$8:$V$57,21,FALSE)),"",VLOOKUP($B35,競技者データ入力シート!$B$8:$V$57,21,FALSE))</f>
        <v/>
      </c>
      <c r="M35" s="751"/>
      <c r="N35" s="752"/>
      <c r="O35" s="744"/>
      <c r="P35" s="744"/>
      <c r="Q35" s="744"/>
      <c r="R35" s="744"/>
      <c r="S35" s="745"/>
    </row>
    <row r="36" spans="2:19" ht="16.850000000000001" customHeight="1">
      <c r="B36" s="422">
        <v>20</v>
      </c>
      <c r="C36" s="418" t="str">
        <f>IF(ISERROR(VLOOKUP(B36,'NANS Data'!$D$2:$P$51,6,FALSE)),"",VLOOKUP(B36,'NANS Data'!$D$2:$P$51,6,FALSE))</f>
        <v/>
      </c>
      <c r="D36" s="762" t="str">
        <f>IF(ISERROR(VLOOKUP(B36,'NANS Data'!$D$2:$P$51,7,FALSE)),"",VLOOKUP(B36,'NANS Data'!$D$2:$P$51,7,FALSE))</f>
        <v/>
      </c>
      <c r="E36" s="763"/>
      <c r="F36" s="764"/>
      <c r="G36" s="118" t="str">
        <f>IF(ISERROR(VLOOKUP(B36,'NANS Data'!$D$2:$P$51,12,FALSE)),"",VLOOKUP(B36,'NANS Data'!$D$2:$P$51,12,FALSE))</f>
        <v/>
      </c>
      <c r="H36" s="119" t="str">
        <f>IF(ISERROR(VLOOKUP(B36,競技者データ入力シート!$B$8:$O$57,2,FALSE)),"",VLOOKUP(B36,競技者データ入力シート!$B$8:$O$57,8,FALSE))</f>
        <v/>
      </c>
      <c r="I36" s="120" t="str">
        <f>IF(ISERROR(VLOOKUP(B36,'NANS Data'!$D$2:$P$51,13,FALSE)),"",VLOOKUP(B36,'NANS Data'!$D$2:$P$51,13,FALSE))</f>
        <v/>
      </c>
      <c r="J36" s="765" t="str">
        <f>IF(ISERROR(VLOOKUP($B36,競技者データ入力シート!$B$8:$Q$57,16,FALSE)),"",VLOOKUP($B36,競技者データ入力シート!$B$8:$Q$57,16,FALSE))</f>
        <v/>
      </c>
      <c r="K36" s="765"/>
      <c r="L36" s="766" t="str">
        <f>IF(ISERROR(VLOOKUP($B36,競技者データ入力シート!$B$8:$V$57,21,FALSE)),"",VLOOKUP($B36,競技者データ入力シート!$B$8:$V$57,21,FALSE))</f>
        <v/>
      </c>
      <c r="M36" s="767"/>
      <c r="N36" s="768"/>
      <c r="O36" s="769"/>
      <c r="P36" s="769"/>
      <c r="Q36" s="769"/>
      <c r="R36" s="769"/>
      <c r="S36" s="770"/>
    </row>
    <row r="37" spans="2:19" ht="16.850000000000001" customHeight="1">
      <c r="B37" s="420">
        <v>21</v>
      </c>
      <c r="C37" s="417" t="str">
        <f>IF(ISERROR(VLOOKUP(B37,'NANS Data'!$D$2:$P$51,6,FALSE)),"",VLOOKUP(B37,'NANS Data'!$D$2:$P$51,6,FALSE))</f>
        <v/>
      </c>
      <c r="D37" s="746" t="str">
        <f>IF(ISERROR(VLOOKUP(B37,'NANS Data'!$D$2:$P$51,7,FALSE)),"",VLOOKUP(B37,'NANS Data'!$D$2:$P$51,7,FALSE))</f>
        <v/>
      </c>
      <c r="E37" s="747"/>
      <c r="F37" s="748"/>
      <c r="G37" s="115" t="str">
        <f>IF(ISERROR(VLOOKUP(B37,'NANS Data'!$D$2:$P$51,12,FALSE)),"",VLOOKUP(B37,'NANS Data'!$D$2:$P$51,12,FALSE))</f>
        <v/>
      </c>
      <c r="H37" s="116" t="str">
        <f>IF(ISERROR(VLOOKUP(B37,競技者データ入力シート!$B$8:$O$57,2,FALSE)),"",VLOOKUP(B37,競技者データ入力シート!$B$8:$O$57,8,FALSE))</f>
        <v/>
      </c>
      <c r="I37" s="117" t="str">
        <f>IF(ISERROR(VLOOKUP(B37,'NANS Data'!$D$2:$P$51,13,FALSE)),"",VLOOKUP(B37,'NANS Data'!$D$2:$P$51,13,FALSE))</f>
        <v/>
      </c>
      <c r="J37" s="749" t="str">
        <f>IF(ISERROR(VLOOKUP($B37,競技者データ入力シート!$B$8:$Q$57,16,FALSE)),"",VLOOKUP($B37,競技者データ入力シート!$B$8:$Q$57,16,FALSE))</f>
        <v/>
      </c>
      <c r="K37" s="749"/>
      <c r="L37" s="750" t="str">
        <f>IF(ISERROR(VLOOKUP($B37,競技者データ入力シート!$B$8:$V$57,21,FALSE)),"",VLOOKUP($B37,競技者データ入力シート!$B$8:$V$57,21,FALSE))</f>
        <v/>
      </c>
      <c r="M37" s="751"/>
      <c r="N37" s="752"/>
      <c r="O37" s="744"/>
      <c r="P37" s="744"/>
      <c r="Q37" s="744"/>
      <c r="R37" s="744"/>
      <c r="S37" s="745"/>
    </row>
    <row r="38" spans="2:19" ht="16.850000000000001" customHeight="1">
      <c r="B38" s="421">
        <v>22</v>
      </c>
      <c r="C38" s="417" t="str">
        <f>IF(ISERROR(VLOOKUP(B38,'NANS Data'!$D$2:$P$51,6,FALSE)),"",VLOOKUP(B38,'NANS Data'!$D$2:$P$51,6,FALSE))</f>
        <v/>
      </c>
      <c r="D38" s="746" t="str">
        <f>IF(ISERROR(VLOOKUP(B38,'NANS Data'!$D$2:$P$51,7,FALSE)),"",VLOOKUP(B38,'NANS Data'!$D$2:$P$51,7,FALSE))</f>
        <v/>
      </c>
      <c r="E38" s="747"/>
      <c r="F38" s="748"/>
      <c r="G38" s="115" t="str">
        <f>IF(ISERROR(VLOOKUP(B38,'NANS Data'!$D$2:$P$51,12,FALSE)),"",VLOOKUP(B38,'NANS Data'!$D$2:$P$51,12,FALSE))</f>
        <v/>
      </c>
      <c r="H38" s="116" t="str">
        <f>IF(ISERROR(VLOOKUP(B38,競技者データ入力シート!$B$8:$O$57,2,FALSE)),"",VLOOKUP(B38,競技者データ入力シート!$B$8:$O$57,8,FALSE))</f>
        <v/>
      </c>
      <c r="I38" s="117" t="str">
        <f>IF(ISERROR(VLOOKUP(B38,'NANS Data'!$D$2:$P$51,13,FALSE)),"",VLOOKUP(B38,'NANS Data'!$D$2:$P$51,13,FALSE))</f>
        <v/>
      </c>
      <c r="J38" s="749" t="str">
        <f>IF(ISERROR(VLOOKUP($B38,競技者データ入力シート!$B$8:$Q$57,16,FALSE)),"",VLOOKUP($B38,競技者データ入力シート!$B$8:$Q$57,16,FALSE))</f>
        <v/>
      </c>
      <c r="K38" s="749"/>
      <c r="L38" s="750" t="str">
        <f>IF(ISERROR(VLOOKUP($B38,競技者データ入力シート!$B$8:$V$57,21,FALSE)),"",VLOOKUP($B38,競技者データ入力シート!$B$8:$V$57,21,FALSE))</f>
        <v/>
      </c>
      <c r="M38" s="751"/>
      <c r="N38" s="752"/>
      <c r="O38" s="744"/>
      <c r="P38" s="744"/>
      <c r="Q38" s="744"/>
      <c r="R38" s="744"/>
      <c r="S38" s="745"/>
    </row>
    <row r="39" spans="2:19" ht="16.850000000000001" customHeight="1">
      <c r="B39" s="421">
        <v>23</v>
      </c>
      <c r="C39" s="417" t="str">
        <f>IF(ISERROR(VLOOKUP(B39,'NANS Data'!$D$2:$P$51,6,FALSE)),"",VLOOKUP(B39,'NANS Data'!$D$2:$P$51,6,FALSE))</f>
        <v/>
      </c>
      <c r="D39" s="746" t="str">
        <f>IF(ISERROR(VLOOKUP(B39,'NANS Data'!$D$2:$P$51,7,FALSE)),"",VLOOKUP(B39,'NANS Data'!$D$2:$P$51,7,FALSE))</f>
        <v/>
      </c>
      <c r="E39" s="747"/>
      <c r="F39" s="748"/>
      <c r="G39" s="115" t="str">
        <f>IF(ISERROR(VLOOKUP(B39,'NANS Data'!$D$2:$P$51,12,FALSE)),"",VLOOKUP(B39,'NANS Data'!$D$2:$P$51,12,FALSE))</f>
        <v/>
      </c>
      <c r="H39" s="116" t="str">
        <f>IF(ISERROR(VLOOKUP(B39,競技者データ入力シート!$B$8:$O$57,2,FALSE)),"",VLOOKUP(B39,競技者データ入力シート!$B$8:$O$57,8,FALSE))</f>
        <v/>
      </c>
      <c r="I39" s="117" t="str">
        <f>IF(ISERROR(VLOOKUP(B39,'NANS Data'!$D$2:$P$51,13,FALSE)),"",VLOOKUP(B39,'NANS Data'!$D$2:$P$51,13,FALSE))</f>
        <v/>
      </c>
      <c r="J39" s="749" t="str">
        <f>IF(ISERROR(VLOOKUP($B39,競技者データ入力シート!$B$8:$Q$57,16,FALSE)),"",VLOOKUP($B39,競技者データ入力シート!$B$8:$Q$57,16,FALSE))</f>
        <v/>
      </c>
      <c r="K39" s="749"/>
      <c r="L39" s="750" t="str">
        <f>IF(ISERROR(VLOOKUP($B39,競技者データ入力シート!$B$8:$V$57,21,FALSE)),"",VLOOKUP($B39,競技者データ入力シート!$B$8:$V$57,21,FALSE))</f>
        <v/>
      </c>
      <c r="M39" s="751"/>
      <c r="N39" s="752"/>
      <c r="O39" s="744"/>
      <c r="P39" s="744"/>
      <c r="Q39" s="744"/>
      <c r="R39" s="744"/>
      <c r="S39" s="745"/>
    </row>
    <row r="40" spans="2:19" ht="16.850000000000001" customHeight="1">
      <c r="B40" s="421">
        <v>24</v>
      </c>
      <c r="C40" s="417" t="str">
        <f>IF(ISERROR(VLOOKUP(B40,'NANS Data'!$D$2:$P$51,6,FALSE)),"",VLOOKUP(B40,'NANS Data'!$D$2:$P$51,6,FALSE))</f>
        <v/>
      </c>
      <c r="D40" s="746" t="str">
        <f>IF(ISERROR(VLOOKUP(B40,'NANS Data'!$D$2:$P$51,7,FALSE)),"",VLOOKUP(B40,'NANS Data'!$D$2:$P$51,7,FALSE))</f>
        <v/>
      </c>
      <c r="E40" s="747"/>
      <c r="F40" s="748"/>
      <c r="G40" s="115" t="str">
        <f>IF(ISERROR(VLOOKUP(B40,'NANS Data'!$D$2:$P$51,12,FALSE)),"",VLOOKUP(B40,'NANS Data'!$D$2:$P$51,12,FALSE))</f>
        <v/>
      </c>
      <c r="H40" s="116" t="str">
        <f>IF(ISERROR(VLOOKUP(B40,競技者データ入力シート!$B$8:$O$57,2,FALSE)),"",VLOOKUP(B40,競技者データ入力シート!$B$8:$O$57,8,FALSE))</f>
        <v/>
      </c>
      <c r="I40" s="117" t="str">
        <f>IF(ISERROR(VLOOKUP(B40,'NANS Data'!$D$2:$P$51,13,FALSE)),"",VLOOKUP(B40,'NANS Data'!$D$2:$P$51,13,FALSE))</f>
        <v/>
      </c>
      <c r="J40" s="749" t="str">
        <f>IF(ISERROR(VLOOKUP($B40,競技者データ入力シート!$B$8:$Q$57,16,FALSE)),"",VLOOKUP($B40,競技者データ入力シート!$B$8:$Q$57,16,FALSE))</f>
        <v/>
      </c>
      <c r="K40" s="749"/>
      <c r="L40" s="750" t="str">
        <f>IF(ISERROR(VLOOKUP($B40,競技者データ入力シート!$B$8:$V$57,21,FALSE)),"",VLOOKUP($B40,競技者データ入力シート!$B$8:$V$57,21,FALSE))</f>
        <v/>
      </c>
      <c r="M40" s="751"/>
      <c r="N40" s="752"/>
      <c r="O40" s="744"/>
      <c r="P40" s="744"/>
      <c r="Q40" s="744"/>
      <c r="R40" s="744"/>
      <c r="S40" s="745"/>
    </row>
    <row r="41" spans="2:19" ht="16.850000000000001" customHeight="1">
      <c r="B41" s="422">
        <v>25</v>
      </c>
      <c r="C41" s="418" t="str">
        <f>IF(ISERROR(VLOOKUP(B41,'NANS Data'!$D$2:$P$51,6,FALSE)),"",VLOOKUP(B41,'NANS Data'!$D$2:$P$51,6,FALSE))</f>
        <v/>
      </c>
      <c r="D41" s="762" t="str">
        <f>IF(ISERROR(VLOOKUP(B41,'NANS Data'!$D$2:$P$51,7,FALSE)),"",VLOOKUP(B41,'NANS Data'!$D$2:$P$51,7,FALSE))</f>
        <v/>
      </c>
      <c r="E41" s="763"/>
      <c r="F41" s="764"/>
      <c r="G41" s="118" t="str">
        <f>IF(ISERROR(VLOOKUP(B41,'NANS Data'!$D$2:$P$51,12,FALSE)),"",VLOOKUP(B41,'NANS Data'!$D$2:$P$51,12,FALSE))</f>
        <v/>
      </c>
      <c r="H41" s="119" t="str">
        <f>IF(ISERROR(VLOOKUP(B41,競技者データ入力シート!$B$8:$O$57,2,FALSE)),"",VLOOKUP(B41,競技者データ入力シート!$B$8:$O$57,8,FALSE))</f>
        <v/>
      </c>
      <c r="I41" s="120" t="str">
        <f>IF(ISERROR(VLOOKUP(B41,'NANS Data'!$D$2:$P$51,13,FALSE)),"",VLOOKUP(B41,'NANS Data'!$D$2:$P$51,13,FALSE))</f>
        <v/>
      </c>
      <c r="J41" s="765" t="str">
        <f>IF(ISERROR(VLOOKUP($B41,競技者データ入力シート!$B$8:$Q$57,16,FALSE)),"",VLOOKUP($B41,競技者データ入力シート!$B$8:$Q$57,16,FALSE))</f>
        <v/>
      </c>
      <c r="K41" s="765"/>
      <c r="L41" s="766" t="str">
        <f>IF(ISERROR(VLOOKUP($B41,競技者データ入力シート!$B$8:$V$57,21,FALSE)),"",VLOOKUP($B41,競技者データ入力シート!$B$8:$V$57,21,FALSE))</f>
        <v/>
      </c>
      <c r="M41" s="767"/>
      <c r="N41" s="768"/>
      <c r="O41" s="769"/>
      <c r="P41" s="769"/>
      <c r="Q41" s="769"/>
      <c r="R41" s="769"/>
      <c r="S41" s="770"/>
    </row>
    <row r="42" spans="2:19" ht="16.850000000000001" customHeight="1">
      <c r="B42" s="420">
        <v>26</v>
      </c>
      <c r="C42" s="417" t="str">
        <f>IF(ISERROR(VLOOKUP(B42,'NANS Data'!$D$2:$P$51,6,FALSE)),"",VLOOKUP(B42,'NANS Data'!$D$2:$P$51,6,FALSE))</f>
        <v/>
      </c>
      <c r="D42" s="746" t="str">
        <f>IF(ISERROR(VLOOKUP(B42,'NANS Data'!$D$2:$P$51,7,FALSE)),"",VLOOKUP(B42,'NANS Data'!$D$2:$P$51,7,FALSE))</f>
        <v/>
      </c>
      <c r="E42" s="747"/>
      <c r="F42" s="748"/>
      <c r="G42" s="115" t="str">
        <f>IF(ISERROR(VLOOKUP(B42,'NANS Data'!$D$2:$P$51,12,FALSE)),"",VLOOKUP(B42,'NANS Data'!$D$2:$P$51,12,FALSE))</f>
        <v/>
      </c>
      <c r="H42" s="116" t="str">
        <f>IF(ISERROR(VLOOKUP(B42,競技者データ入力シート!$B$8:$O$57,2,FALSE)),"",VLOOKUP(B42,競技者データ入力シート!$B$8:$O$57,8,FALSE))</f>
        <v/>
      </c>
      <c r="I42" s="117" t="str">
        <f>IF(ISERROR(VLOOKUP(B42,'NANS Data'!$D$2:$P$51,13,FALSE)),"",VLOOKUP(B42,'NANS Data'!$D$2:$P$51,13,FALSE))</f>
        <v/>
      </c>
      <c r="J42" s="749" t="str">
        <f>IF(ISERROR(VLOOKUP($B42,競技者データ入力シート!$B$8:$Q$57,16,FALSE)),"",VLOOKUP($B42,競技者データ入力シート!$B$8:$Q$57,16,FALSE))</f>
        <v/>
      </c>
      <c r="K42" s="749"/>
      <c r="L42" s="750" t="str">
        <f>IF(ISERROR(VLOOKUP($B42,競技者データ入力シート!$B$8:$V$57,21,FALSE)),"",VLOOKUP($B42,競技者データ入力シート!$B$8:$V$57,21,FALSE))</f>
        <v/>
      </c>
      <c r="M42" s="751"/>
      <c r="N42" s="752"/>
      <c r="O42" s="744"/>
      <c r="P42" s="744"/>
      <c r="Q42" s="744"/>
      <c r="R42" s="744"/>
      <c r="S42" s="745"/>
    </row>
    <row r="43" spans="2:19" ht="16.850000000000001" customHeight="1">
      <c r="B43" s="421">
        <v>27</v>
      </c>
      <c r="C43" s="417" t="str">
        <f>IF(ISERROR(VLOOKUP(B43,'NANS Data'!$D$2:$P$51,6,FALSE)),"",VLOOKUP(B43,'NANS Data'!$D$2:$P$51,6,FALSE))</f>
        <v/>
      </c>
      <c r="D43" s="746" t="str">
        <f>IF(ISERROR(VLOOKUP(B43,'NANS Data'!$D$2:$P$51,7,FALSE)),"",VLOOKUP(B43,'NANS Data'!$D$2:$P$51,7,FALSE))</f>
        <v/>
      </c>
      <c r="E43" s="747"/>
      <c r="F43" s="748"/>
      <c r="G43" s="115" t="str">
        <f>IF(ISERROR(VLOOKUP(B43,'NANS Data'!$D$2:$P$51,12,FALSE)),"",VLOOKUP(B43,'NANS Data'!$D$2:$P$51,12,FALSE))</f>
        <v/>
      </c>
      <c r="H43" s="116" t="str">
        <f>IF(ISERROR(VLOOKUP(B43,競技者データ入力シート!$B$8:$O$57,2,FALSE)),"",VLOOKUP(B43,競技者データ入力シート!$B$8:$O$57,8,FALSE))</f>
        <v/>
      </c>
      <c r="I43" s="117" t="str">
        <f>IF(ISERROR(VLOOKUP(B43,'NANS Data'!$D$2:$P$51,13,FALSE)),"",VLOOKUP(B43,'NANS Data'!$D$2:$P$51,13,FALSE))</f>
        <v/>
      </c>
      <c r="J43" s="749" t="str">
        <f>IF(ISERROR(VLOOKUP($B43,競技者データ入力シート!$B$8:$Q$57,16,FALSE)),"",VLOOKUP($B43,競技者データ入力シート!$B$8:$Q$57,16,FALSE))</f>
        <v/>
      </c>
      <c r="K43" s="749"/>
      <c r="L43" s="750" t="str">
        <f>IF(ISERROR(VLOOKUP($B43,競技者データ入力シート!$B$8:$V$57,21,FALSE)),"",VLOOKUP($B43,競技者データ入力シート!$B$8:$V$57,21,FALSE))</f>
        <v/>
      </c>
      <c r="M43" s="751"/>
      <c r="N43" s="752"/>
      <c r="O43" s="744"/>
      <c r="P43" s="744"/>
      <c r="Q43" s="744"/>
      <c r="R43" s="744"/>
      <c r="S43" s="745"/>
    </row>
    <row r="44" spans="2:19" ht="16.850000000000001" customHeight="1">
      <c r="B44" s="421">
        <v>28</v>
      </c>
      <c r="C44" s="417" t="str">
        <f>IF(ISERROR(VLOOKUP(B44,'NANS Data'!$D$2:$P$51,6,FALSE)),"",VLOOKUP(B44,'NANS Data'!$D$2:$P$51,6,FALSE))</f>
        <v/>
      </c>
      <c r="D44" s="746" t="str">
        <f>IF(ISERROR(VLOOKUP(B44,'NANS Data'!$D$2:$P$51,7,FALSE)),"",VLOOKUP(B44,'NANS Data'!$D$2:$P$51,7,FALSE))</f>
        <v/>
      </c>
      <c r="E44" s="747"/>
      <c r="F44" s="748"/>
      <c r="G44" s="115" t="str">
        <f>IF(ISERROR(VLOOKUP(B44,'NANS Data'!$D$2:$P$51,12,FALSE)),"",VLOOKUP(B44,'NANS Data'!$D$2:$P$51,12,FALSE))</f>
        <v/>
      </c>
      <c r="H44" s="116" t="str">
        <f>IF(ISERROR(VLOOKUP(B44,競技者データ入力シート!$B$8:$O$57,2,FALSE)),"",VLOOKUP(B44,競技者データ入力シート!$B$8:$O$57,8,FALSE))</f>
        <v/>
      </c>
      <c r="I44" s="117" t="str">
        <f>IF(ISERROR(VLOOKUP(B44,'NANS Data'!$D$2:$P$51,13,FALSE)),"",VLOOKUP(B44,'NANS Data'!$D$2:$P$51,13,FALSE))</f>
        <v/>
      </c>
      <c r="J44" s="749" t="str">
        <f>IF(ISERROR(VLOOKUP($B44,競技者データ入力シート!$B$8:$Q$57,16,FALSE)),"",VLOOKUP($B44,競技者データ入力シート!$B$8:$Q$57,16,FALSE))</f>
        <v/>
      </c>
      <c r="K44" s="749"/>
      <c r="L44" s="750" t="str">
        <f>IF(ISERROR(VLOOKUP($B44,競技者データ入力シート!$B$8:$V$57,21,FALSE)),"",VLOOKUP($B44,競技者データ入力シート!$B$8:$V$57,21,FALSE))</f>
        <v/>
      </c>
      <c r="M44" s="751"/>
      <c r="N44" s="752"/>
      <c r="O44" s="744"/>
      <c r="P44" s="744"/>
      <c r="Q44" s="744"/>
      <c r="R44" s="744"/>
      <c r="S44" s="745"/>
    </row>
    <row r="45" spans="2:19" ht="16.850000000000001" customHeight="1">
      <c r="B45" s="421">
        <v>29</v>
      </c>
      <c r="C45" s="417" t="str">
        <f>IF(ISERROR(VLOOKUP(B45,'NANS Data'!$D$2:$P$51,6,FALSE)),"",VLOOKUP(B45,'NANS Data'!$D$2:$P$51,6,FALSE))</f>
        <v/>
      </c>
      <c r="D45" s="746" t="str">
        <f>IF(ISERROR(VLOOKUP(B45,'NANS Data'!$D$2:$P$51,7,FALSE)),"",VLOOKUP(B45,'NANS Data'!$D$2:$P$51,7,FALSE))</f>
        <v/>
      </c>
      <c r="E45" s="747"/>
      <c r="F45" s="748"/>
      <c r="G45" s="115" t="str">
        <f>IF(ISERROR(VLOOKUP(B45,'NANS Data'!$D$2:$P$51,12,FALSE)),"",VLOOKUP(B45,'NANS Data'!$D$2:$P$51,12,FALSE))</f>
        <v/>
      </c>
      <c r="H45" s="116" t="str">
        <f>IF(ISERROR(VLOOKUP(B45,競技者データ入力シート!$B$8:$O$57,2,FALSE)),"",VLOOKUP(B45,競技者データ入力シート!$B$8:$O$57,8,FALSE))</f>
        <v/>
      </c>
      <c r="I45" s="117" t="str">
        <f>IF(ISERROR(VLOOKUP(B45,'NANS Data'!$D$2:$P$51,13,FALSE)),"",VLOOKUP(B45,'NANS Data'!$D$2:$P$51,13,FALSE))</f>
        <v/>
      </c>
      <c r="J45" s="749" t="str">
        <f>IF(ISERROR(VLOOKUP($B45,競技者データ入力シート!$B$8:$Q$57,16,FALSE)),"",VLOOKUP($B45,競技者データ入力シート!$B$8:$Q$57,16,FALSE))</f>
        <v/>
      </c>
      <c r="K45" s="749"/>
      <c r="L45" s="750" t="str">
        <f>IF(ISERROR(VLOOKUP($B45,競技者データ入力シート!$B$8:$V$57,21,FALSE)),"",VLOOKUP($B45,競技者データ入力シート!$B$8:$V$57,21,FALSE))</f>
        <v/>
      </c>
      <c r="M45" s="751"/>
      <c r="N45" s="752"/>
      <c r="O45" s="744"/>
      <c r="P45" s="744"/>
      <c r="Q45" s="744"/>
      <c r="R45" s="744"/>
      <c r="S45" s="745"/>
    </row>
    <row r="46" spans="2:19" ht="16.850000000000001" customHeight="1">
      <c r="B46" s="422">
        <v>30</v>
      </c>
      <c r="C46" s="418" t="str">
        <f>IF(ISERROR(VLOOKUP(B46,'NANS Data'!$D$2:$P$51,6,FALSE)),"",VLOOKUP(B46,'NANS Data'!$D$2:$P$51,6,FALSE))</f>
        <v/>
      </c>
      <c r="D46" s="762" t="str">
        <f>IF(ISERROR(VLOOKUP(B46,'NANS Data'!$D$2:$P$51,7,FALSE)),"",VLOOKUP(B46,'NANS Data'!$D$2:$P$51,7,FALSE))</f>
        <v/>
      </c>
      <c r="E46" s="763"/>
      <c r="F46" s="764"/>
      <c r="G46" s="118" t="str">
        <f>IF(ISERROR(VLOOKUP(B46,'NANS Data'!$D$2:$P$51,12,FALSE)),"",VLOOKUP(B46,'NANS Data'!$D$2:$P$51,12,FALSE))</f>
        <v/>
      </c>
      <c r="H46" s="119" t="str">
        <f>IF(ISERROR(VLOOKUP(B46,競技者データ入力シート!$B$8:$O$57,2,FALSE)),"",VLOOKUP(B46,競技者データ入力シート!$B$8:$O$57,8,FALSE))</f>
        <v/>
      </c>
      <c r="I46" s="120" t="str">
        <f>IF(ISERROR(VLOOKUP(B46,'NANS Data'!$D$2:$P$51,13,FALSE)),"",VLOOKUP(B46,'NANS Data'!$D$2:$P$51,13,FALSE))</f>
        <v/>
      </c>
      <c r="J46" s="765" t="str">
        <f>IF(ISERROR(VLOOKUP($B46,競技者データ入力シート!$B$8:$Q$57,16,FALSE)),"",VLOOKUP($B46,競技者データ入力シート!$B$8:$Q$57,16,FALSE))</f>
        <v/>
      </c>
      <c r="K46" s="765"/>
      <c r="L46" s="766" t="str">
        <f>IF(ISERROR(VLOOKUP($B46,競技者データ入力シート!$B$8:$V$57,21,FALSE)),"",VLOOKUP($B46,競技者データ入力シート!$B$8:$V$57,21,FALSE))</f>
        <v/>
      </c>
      <c r="M46" s="767"/>
      <c r="N46" s="768"/>
      <c r="O46" s="769"/>
      <c r="P46" s="769"/>
      <c r="Q46" s="769"/>
      <c r="R46" s="769"/>
      <c r="S46" s="770"/>
    </row>
    <row r="47" spans="2:19" ht="16.850000000000001" customHeight="1">
      <c r="B47" s="420">
        <v>31</v>
      </c>
      <c r="C47" s="417" t="str">
        <f>IF(ISERROR(VLOOKUP(B47,'NANS Data'!$D$2:$P$51,6,FALSE)),"",VLOOKUP(B47,'NANS Data'!$D$2:$P$51,6,FALSE))</f>
        <v/>
      </c>
      <c r="D47" s="746" t="str">
        <f>IF(ISERROR(VLOOKUP(B47,'NANS Data'!$D$2:$P$51,7,FALSE)),"",VLOOKUP(B47,'NANS Data'!$D$2:$P$51,7,FALSE))</f>
        <v/>
      </c>
      <c r="E47" s="747"/>
      <c r="F47" s="748"/>
      <c r="G47" s="115" t="str">
        <f>IF(ISERROR(VLOOKUP(B47,'NANS Data'!$D$2:$P$51,12,FALSE)),"",VLOOKUP(B47,'NANS Data'!$D$2:$P$51,12,FALSE))</f>
        <v/>
      </c>
      <c r="H47" s="116" t="str">
        <f>IF(ISERROR(VLOOKUP(B47,競技者データ入力シート!$B$8:$O$57,2,FALSE)),"",VLOOKUP(B47,競技者データ入力シート!$B$8:$O$57,8,FALSE))</f>
        <v/>
      </c>
      <c r="I47" s="117" t="str">
        <f>IF(ISERROR(VLOOKUP(B47,'NANS Data'!$D$2:$P$51,13,FALSE)),"",VLOOKUP(B47,'NANS Data'!$D$2:$P$51,13,FALSE))</f>
        <v/>
      </c>
      <c r="J47" s="749" t="str">
        <f>IF(ISERROR(VLOOKUP($B47,競技者データ入力シート!$B$8:$Q$57,16,FALSE)),"",VLOOKUP($B47,競技者データ入力シート!$B$8:$Q$57,16,FALSE))</f>
        <v/>
      </c>
      <c r="K47" s="749"/>
      <c r="L47" s="750" t="str">
        <f>IF(ISERROR(VLOOKUP($B47,競技者データ入力シート!$B$8:$V$57,21,FALSE)),"",VLOOKUP($B47,競技者データ入力シート!$B$8:$V$57,21,FALSE))</f>
        <v/>
      </c>
      <c r="M47" s="751"/>
      <c r="N47" s="752"/>
      <c r="O47" s="744"/>
      <c r="P47" s="744"/>
      <c r="Q47" s="744"/>
      <c r="R47" s="744"/>
      <c r="S47" s="745"/>
    </row>
    <row r="48" spans="2:19" ht="16.850000000000001" customHeight="1">
      <c r="B48" s="421">
        <v>32</v>
      </c>
      <c r="C48" s="417" t="str">
        <f>IF(ISERROR(VLOOKUP(B48,'NANS Data'!$D$2:$P$51,6,FALSE)),"",VLOOKUP(B48,'NANS Data'!$D$2:$P$51,6,FALSE))</f>
        <v/>
      </c>
      <c r="D48" s="746" t="str">
        <f>IF(ISERROR(VLOOKUP(B48,'NANS Data'!$D$2:$P$51,7,FALSE)),"",VLOOKUP(B48,'NANS Data'!$D$2:$P$51,7,FALSE))</f>
        <v/>
      </c>
      <c r="E48" s="747"/>
      <c r="F48" s="748"/>
      <c r="G48" s="115" t="str">
        <f>IF(ISERROR(VLOOKUP(B48,'NANS Data'!$D$2:$P$51,12,FALSE)),"",VLOOKUP(B48,'NANS Data'!$D$2:$P$51,12,FALSE))</f>
        <v/>
      </c>
      <c r="H48" s="116" t="str">
        <f>IF(ISERROR(VLOOKUP(B48,競技者データ入力シート!$B$8:$O$57,2,FALSE)),"",VLOOKUP(B48,競技者データ入力シート!$B$8:$O$57,8,FALSE))</f>
        <v/>
      </c>
      <c r="I48" s="117" t="str">
        <f>IF(ISERROR(VLOOKUP(B48,'NANS Data'!$D$2:$P$51,13,FALSE)),"",VLOOKUP(B48,'NANS Data'!$D$2:$P$51,13,FALSE))</f>
        <v/>
      </c>
      <c r="J48" s="749" t="str">
        <f>IF(ISERROR(VLOOKUP($B48,競技者データ入力シート!$B$8:$Q$57,16,FALSE)),"",VLOOKUP($B48,競技者データ入力シート!$B$8:$Q$57,16,FALSE))</f>
        <v/>
      </c>
      <c r="K48" s="749"/>
      <c r="L48" s="750" t="str">
        <f>IF(ISERROR(VLOOKUP($B48,競技者データ入力シート!$B$8:$V$57,21,FALSE)),"",VLOOKUP($B48,競技者データ入力シート!$B$8:$V$57,21,FALSE))</f>
        <v/>
      </c>
      <c r="M48" s="751"/>
      <c r="N48" s="752"/>
      <c r="O48" s="744"/>
      <c r="P48" s="744"/>
      <c r="Q48" s="744"/>
      <c r="R48" s="744"/>
      <c r="S48" s="745"/>
    </row>
    <row r="49" spans="2:19" ht="16.850000000000001" customHeight="1">
      <c r="B49" s="421">
        <v>33</v>
      </c>
      <c r="C49" s="417" t="str">
        <f>IF(ISERROR(VLOOKUP(B49,'NANS Data'!$D$2:$P$51,6,FALSE)),"",VLOOKUP(B49,'NANS Data'!$D$2:$P$51,6,FALSE))</f>
        <v/>
      </c>
      <c r="D49" s="746" t="str">
        <f>IF(ISERROR(VLOOKUP(B49,'NANS Data'!$D$2:$P$51,7,FALSE)),"",VLOOKUP(B49,'NANS Data'!$D$2:$P$51,7,FALSE))</f>
        <v/>
      </c>
      <c r="E49" s="747"/>
      <c r="F49" s="748"/>
      <c r="G49" s="115" t="str">
        <f>IF(ISERROR(VLOOKUP(B49,'NANS Data'!$D$2:$P$51,12,FALSE)),"",VLOOKUP(B49,'NANS Data'!$D$2:$P$51,12,FALSE))</f>
        <v/>
      </c>
      <c r="H49" s="116" t="str">
        <f>IF(ISERROR(VLOOKUP(B49,競技者データ入力シート!$B$8:$O$57,2,FALSE)),"",VLOOKUP(B49,競技者データ入力シート!$B$8:$O$57,8,FALSE))</f>
        <v/>
      </c>
      <c r="I49" s="117" t="str">
        <f>IF(ISERROR(VLOOKUP(B49,'NANS Data'!$D$2:$P$51,13,FALSE)),"",VLOOKUP(B49,'NANS Data'!$D$2:$P$51,13,FALSE))</f>
        <v/>
      </c>
      <c r="J49" s="749" t="str">
        <f>IF(ISERROR(VLOOKUP($B49,競技者データ入力シート!$B$8:$Q$57,16,FALSE)),"",VLOOKUP($B49,競技者データ入力シート!$B$8:$Q$57,16,FALSE))</f>
        <v/>
      </c>
      <c r="K49" s="749"/>
      <c r="L49" s="750" t="str">
        <f>IF(ISERROR(VLOOKUP($B49,競技者データ入力シート!$B$8:$V$57,21,FALSE)),"",VLOOKUP($B49,競技者データ入力シート!$B$8:$V$57,21,FALSE))</f>
        <v/>
      </c>
      <c r="M49" s="751"/>
      <c r="N49" s="752"/>
      <c r="O49" s="744"/>
      <c r="P49" s="744"/>
      <c r="Q49" s="744"/>
      <c r="R49" s="744"/>
      <c r="S49" s="745"/>
    </row>
    <row r="50" spans="2:19" ht="16.850000000000001" customHeight="1">
      <c r="B50" s="421">
        <v>34</v>
      </c>
      <c r="C50" s="417" t="str">
        <f>IF(ISERROR(VLOOKUP(B50,'NANS Data'!$D$2:$P$51,6,FALSE)),"",VLOOKUP(B50,'NANS Data'!$D$2:$P$51,6,FALSE))</f>
        <v/>
      </c>
      <c r="D50" s="746" t="str">
        <f>IF(ISERROR(VLOOKUP(B50,'NANS Data'!$D$2:$P$51,7,FALSE)),"",VLOOKUP(B50,'NANS Data'!$D$2:$P$51,7,FALSE))</f>
        <v/>
      </c>
      <c r="E50" s="747"/>
      <c r="F50" s="748"/>
      <c r="G50" s="115" t="str">
        <f>IF(ISERROR(VLOOKUP(B50,'NANS Data'!$D$2:$P$51,12,FALSE)),"",VLOOKUP(B50,'NANS Data'!$D$2:$P$51,12,FALSE))</f>
        <v/>
      </c>
      <c r="H50" s="116" t="str">
        <f>IF(ISERROR(VLOOKUP(B50,競技者データ入力シート!$B$8:$O$57,2,FALSE)),"",VLOOKUP(B50,競技者データ入力シート!$B$8:$O$57,8,FALSE))</f>
        <v/>
      </c>
      <c r="I50" s="117" t="str">
        <f>IF(ISERROR(VLOOKUP(B50,'NANS Data'!$D$2:$P$51,13,FALSE)),"",VLOOKUP(B50,'NANS Data'!$D$2:$P$51,13,FALSE))</f>
        <v/>
      </c>
      <c r="J50" s="749" t="str">
        <f>IF(ISERROR(VLOOKUP($B50,競技者データ入力シート!$B$8:$Q$57,16,FALSE)),"",VLOOKUP($B50,競技者データ入力シート!$B$8:$Q$57,16,FALSE))</f>
        <v/>
      </c>
      <c r="K50" s="749"/>
      <c r="L50" s="750" t="str">
        <f>IF(ISERROR(VLOOKUP($B50,競技者データ入力シート!$B$8:$V$57,21,FALSE)),"",VLOOKUP($B50,競技者データ入力シート!$B$8:$V$57,21,FALSE))</f>
        <v/>
      </c>
      <c r="M50" s="751"/>
      <c r="N50" s="752"/>
      <c r="O50" s="744"/>
      <c r="P50" s="744"/>
      <c r="Q50" s="744"/>
      <c r="R50" s="744"/>
      <c r="S50" s="745"/>
    </row>
    <row r="51" spans="2:19" ht="16.850000000000001" customHeight="1">
      <c r="B51" s="422">
        <v>35</v>
      </c>
      <c r="C51" s="418" t="str">
        <f>IF(ISERROR(VLOOKUP(B51,'NANS Data'!$D$2:$P$51,6,FALSE)),"",VLOOKUP(B51,'NANS Data'!$D$2:$P$51,6,FALSE))</f>
        <v/>
      </c>
      <c r="D51" s="762" t="str">
        <f>IF(ISERROR(VLOOKUP(B51,'NANS Data'!$D$2:$P$51,7,FALSE)),"",VLOOKUP(B51,'NANS Data'!$D$2:$P$51,7,FALSE))</f>
        <v/>
      </c>
      <c r="E51" s="763"/>
      <c r="F51" s="764"/>
      <c r="G51" s="118" t="str">
        <f>IF(ISERROR(VLOOKUP(B51,'NANS Data'!$D$2:$P$51,12,FALSE)),"",VLOOKUP(B51,'NANS Data'!$D$2:$P$51,12,FALSE))</f>
        <v/>
      </c>
      <c r="H51" s="119" t="str">
        <f>IF(ISERROR(VLOOKUP(B51,競技者データ入力シート!$B$8:$O$57,2,FALSE)),"",VLOOKUP(B51,競技者データ入力シート!$B$8:$O$57,8,FALSE))</f>
        <v/>
      </c>
      <c r="I51" s="120" t="str">
        <f>IF(ISERROR(VLOOKUP(B51,'NANS Data'!$D$2:$P$51,13,FALSE)),"",VLOOKUP(B51,'NANS Data'!$D$2:$P$51,13,FALSE))</f>
        <v/>
      </c>
      <c r="J51" s="765" t="str">
        <f>IF(ISERROR(VLOOKUP($B51,競技者データ入力シート!$B$8:$Q$57,16,FALSE)),"",VLOOKUP($B51,競技者データ入力シート!$B$8:$Q$57,16,FALSE))</f>
        <v/>
      </c>
      <c r="K51" s="765"/>
      <c r="L51" s="766" t="str">
        <f>IF(ISERROR(VLOOKUP($B51,競技者データ入力シート!$B$8:$V$57,21,FALSE)),"",VLOOKUP($B51,競技者データ入力シート!$B$8:$V$57,21,FALSE))</f>
        <v/>
      </c>
      <c r="M51" s="767"/>
      <c r="N51" s="768"/>
      <c r="O51" s="769"/>
      <c r="P51" s="769"/>
      <c r="Q51" s="769"/>
      <c r="R51" s="769"/>
      <c r="S51" s="770"/>
    </row>
    <row r="52" spans="2:19" ht="16.850000000000001" customHeight="1">
      <c r="B52" s="420">
        <v>36</v>
      </c>
      <c r="C52" s="417" t="str">
        <f>IF(ISERROR(VLOOKUP(B52,'NANS Data'!$D$2:$P$51,6,FALSE)),"",VLOOKUP(B52,'NANS Data'!$D$2:$P$51,6,FALSE))</f>
        <v/>
      </c>
      <c r="D52" s="746" t="str">
        <f>IF(ISERROR(VLOOKUP(B52,'NANS Data'!$D$2:$P$51,7,FALSE)),"",VLOOKUP(B52,'NANS Data'!$D$2:$P$51,7,FALSE))</f>
        <v/>
      </c>
      <c r="E52" s="747"/>
      <c r="F52" s="748"/>
      <c r="G52" s="115" t="str">
        <f>IF(ISERROR(VLOOKUP(B52,'NANS Data'!$D$2:$P$51,12,FALSE)),"",VLOOKUP(B52,'NANS Data'!$D$2:$P$51,12,FALSE))</f>
        <v/>
      </c>
      <c r="H52" s="116" t="str">
        <f>IF(ISERROR(VLOOKUP(B52,競技者データ入力シート!$B$8:$O$57,2,FALSE)),"",VLOOKUP(B52,競技者データ入力シート!$B$8:$O$57,8,FALSE))</f>
        <v/>
      </c>
      <c r="I52" s="117" t="str">
        <f>IF(ISERROR(VLOOKUP(B52,'NANS Data'!$D$2:$P$51,13,FALSE)),"",VLOOKUP(B52,'NANS Data'!$D$2:$P$51,13,FALSE))</f>
        <v/>
      </c>
      <c r="J52" s="749" t="str">
        <f>IF(ISERROR(VLOOKUP($B52,競技者データ入力シート!$B$8:$Q$57,16,FALSE)),"",VLOOKUP($B52,競技者データ入力シート!$B$8:$Q$57,16,FALSE))</f>
        <v/>
      </c>
      <c r="K52" s="749"/>
      <c r="L52" s="750" t="str">
        <f>IF(ISERROR(VLOOKUP($B52,競技者データ入力シート!$B$8:$V$57,21,FALSE)),"",VLOOKUP($B52,競技者データ入力シート!$B$8:$V$57,21,FALSE))</f>
        <v/>
      </c>
      <c r="M52" s="751"/>
      <c r="N52" s="752"/>
      <c r="O52" s="744"/>
      <c r="P52" s="744"/>
      <c r="Q52" s="744"/>
      <c r="R52" s="744"/>
      <c r="S52" s="745"/>
    </row>
    <row r="53" spans="2:19" ht="16.850000000000001" customHeight="1">
      <c r="B53" s="421">
        <v>37</v>
      </c>
      <c r="C53" s="417" t="str">
        <f>IF(ISERROR(VLOOKUP(B53,'NANS Data'!$D$2:$P$51,6,FALSE)),"",VLOOKUP(B53,'NANS Data'!$D$2:$P$51,6,FALSE))</f>
        <v/>
      </c>
      <c r="D53" s="746" t="str">
        <f>IF(ISERROR(VLOOKUP(B53,'NANS Data'!$D$2:$P$51,7,FALSE)),"",VLOOKUP(B53,'NANS Data'!$D$2:$P$51,7,FALSE))</f>
        <v/>
      </c>
      <c r="E53" s="747"/>
      <c r="F53" s="748"/>
      <c r="G53" s="115" t="str">
        <f>IF(ISERROR(VLOOKUP(B53,'NANS Data'!$D$2:$P$51,12,FALSE)),"",VLOOKUP(B53,'NANS Data'!$D$2:$P$51,12,FALSE))</f>
        <v/>
      </c>
      <c r="H53" s="116" t="str">
        <f>IF(ISERROR(VLOOKUP(B53,競技者データ入力シート!$B$8:$O$57,2,FALSE)),"",VLOOKUP(B53,競技者データ入力シート!$B$8:$O$57,8,FALSE))</f>
        <v/>
      </c>
      <c r="I53" s="117" t="str">
        <f>IF(ISERROR(VLOOKUP(B53,'NANS Data'!$D$2:$P$51,13,FALSE)),"",VLOOKUP(B53,'NANS Data'!$D$2:$P$51,13,FALSE))</f>
        <v/>
      </c>
      <c r="J53" s="749" t="str">
        <f>IF(ISERROR(VLOOKUP($B53,競技者データ入力シート!$B$8:$Q$57,16,FALSE)),"",VLOOKUP($B53,競技者データ入力シート!$B$8:$Q$57,16,FALSE))</f>
        <v/>
      </c>
      <c r="K53" s="749"/>
      <c r="L53" s="750" t="str">
        <f>IF(ISERROR(VLOOKUP($B53,競技者データ入力シート!$B$8:$V$57,21,FALSE)),"",VLOOKUP($B53,競技者データ入力シート!$B$8:$V$57,21,FALSE))</f>
        <v/>
      </c>
      <c r="M53" s="751"/>
      <c r="N53" s="752"/>
      <c r="O53" s="744"/>
      <c r="P53" s="744"/>
      <c r="Q53" s="744"/>
      <c r="R53" s="744"/>
      <c r="S53" s="745"/>
    </row>
    <row r="54" spans="2:19" ht="16.850000000000001" customHeight="1">
      <c r="B54" s="421">
        <v>38</v>
      </c>
      <c r="C54" s="417" t="str">
        <f>IF(ISERROR(VLOOKUP(B54,'NANS Data'!$D$2:$P$51,6,FALSE)),"",VLOOKUP(B54,'NANS Data'!$D$2:$P$51,6,FALSE))</f>
        <v/>
      </c>
      <c r="D54" s="746" t="str">
        <f>IF(ISERROR(VLOOKUP(B54,'NANS Data'!$D$2:$P$51,7,FALSE)),"",VLOOKUP(B54,'NANS Data'!$D$2:$P$51,7,FALSE))</f>
        <v/>
      </c>
      <c r="E54" s="747"/>
      <c r="F54" s="748"/>
      <c r="G54" s="115" t="str">
        <f>IF(ISERROR(VLOOKUP(B54,'NANS Data'!$D$2:$P$51,12,FALSE)),"",VLOOKUP(B54,'NANS Data'!$D$2:$P$51,12,FALSE))</f>
        <v/>
      </c>
      <c r="H54" s="116" t="str">
        <f>IF(ISERROR(VLOOKUP(B54,競技者データ入力シート!$B$8:$O$57,2,FALSE)),"",VLOOKUP(B54,競技者データ入力シート!$B$8:$O$57,8,FALSE))</f>
        <v/>
      </c>
      <c r="I54" s="117" t="str">
        <f>IF(ISERROR(VLOOKUP(B54,'NANS Data'!$D$2:$P$51,13,FALSE)),"",VLOOKUP(B54,'NANS Data'!$D$2:$P$51,13,FALSE))</f>
        <v/>
      </c>
      <c r="J54" s="749" t="str">
        <f>IF(ISERROR(VLOOKUP($B54,競技者データ入力シート!$B$8:$Q$57,16,FALSE)),"",VLOOKUP($B54,競技者データ入力シート!$B$8:$Q$57,16,FALSE))</f>
        <v/>
      </c>
      <c r="K54" s="749"/>
      <c r="L54" s="750" t="str">
        <f>IF(ISERROR(VLOOKUP($B54,競技者データ入力シート!$B$8:$V$57,21,FALSE)),"",VLOOKUP($B54,競技者データ入力シート!$B$8:$V$57,21,FALSE))</f>
        <v/>
      </c>
      <c r="M54" s="751"/>
      <c r="N54" s="752"/>
      <c r="O54" s="744"/>
      <c r="P54" s="744"/>
      <c r="Q54" s="744"/>
      <c r="R54" s="744"/>
      <c r="S54" s="745"/>
    </row>
    <row r="55" spans="2:19" ht="16.850000000000001" customHeight="1">
      <c r="B55" s="421">
        <v>39</v>
      </c>
      <c r="C55" s="417" t="str">
        <f>IF(ISERROR(VLOOKUP(B55,'NANS Data'!$D$2:$P$51,6,FALSE)),"",VLOOKUP(B55,'NANS Data'!$D$2:$P$51,6,FALSE))</f>
        <v/>
      </c>
      <c r="D55" s="746" t="str">
        <f>IF(ISERROR(VLOOKUP(B55,'NANS Data'!$D$2:$P$51,7,FALSE)),"",VLOOKUP(B55,'NANS Data'!$D$2:$P$51,7,FALSE))</f>
        <v/>
      </c>
      <c r="E55" s="747"/>
      <c r="F55" s="748"/>
      <c r="G55" s="115" t="str">
        <f>IF(ISERROR(VLOOKUP(B55,'NANS Data'!$D$2:$P$51,12,FALSE)),"",VLOOKUP(B55,'NANS Data'!$D$2:$P$51,12,FALSE))</f>
        <v/>
      </c>
      <c r="H55" s="116" t="str">
        <f>IF(ISERROR(VLOOKUP(B55,競技者データ入力シート!$B$8:$O$57,2,FALSE)),"",VLOOKUP(B55,競技者データ入力シート!$B$8:$O$57,8,FALSE))</f>
        <v/>
      </c>
      <c r="I55" s="117" t="str">
        <f>IF(ISERROR(VLOOKUP(B55,'NANS Data'!$D$2:$P$51,13,FALSE)),"",VLOOKUP(B55,'NANS Data'!$D$2:$P$51,13,FALSE))</f>
        <v/>
      </c>
      <c r="J55" s="749" t="str">
        <f>IF(ISERROR(VLOOKUP($B55,競技者データ入力シート!$B$8:$Q$57,16,FALSE)),"",VLOOKUP($B55,競技者データ入力シート!$B$8:$Q$57,16,FALSE))</f>
        <v/>
      </c>
      <c r="K55" s="749"/>
      <c r="L55" s="750" t="str">
        <f>IF(ISERROR(VLOOKUP($B55,競技者データ入力シート!$B$8:$V$57,21,FALSE)),"",VLOOKUP($B55,競技者データ入力シート!$B$8:$V$57,21,FALSE))</f>
        <v/>
      </c>
      <c r="M55" s="751"/>
      <c r="N55" s="752"/>
      <c r="O55" s="744"/>
      <c r="P55" s="744"/>
      <c r="Q55" s="744"/>
      <c r="R55" s="744"/>
      <c r="S55" s="745"/>
    </row>
    <row r="56" spans="2:19" ht="16.850000000000001" customHeight="1">
      <c r="B56" s="422">
        <v>40</v>
      </c>
      <c r="C56" s="418" t="str">
        <f>IF(ISERROR(VLOOKUP(B56,'NANS Data'!$D$2:$P$51,6,FALSE)),"",VLOOKUP(B56,'NANS Data'!$D$2:$P$51,6,FALSE))</f>
        <v/>
      </c>
      <c r="D56" s="762" t="str">
        <f>IF(ISERROR(VLOOKUP(B56,'NANS Data'!$D$2:$P$51,7,FALSE)),"",VLOOKUP(B56,'NANS Data'!$D$2:$P$51,7,FALSE))</f>
        <v/>
      </c>
      <c r="E56" s="763"/>
      <c r="F56" s="764"/>
      <c r="G56" s="118" t="str">
        <f>IF(ISERROR(VLOOKUP(B56,'NANS Data'!$D$2:$P$51,12,FALSE)),"",VLOOKUP(B56,'NANS Data'!$D$2:$P$51,12,FALSE))</f>
        <v/>
      </c>
      <c r="H56" s="119" t="str">
        <f>IF(ISERROR(VLOOKUP(B56,競技者データ入力シート!$B$8:$O$57,2,FALSE)),"",VLOOKUP(B56,競技者データ入力シート!$B$8:$O$57,8,FALSE))</f>
        <v/>
      </c>
      <c r="I56" s="120" t="str">
        <f>IF(ISERROR(VLOOKUP(B56,'NANS Data'!$D$2:$P$51,13,FALSE)),"",VLOOKUP(B56,'NANS Data'!$D$2:$P$51,13,FALSE))</f>
        <v/>
      </c>
      <c r="J56" s="765" t="str">
        <f>IF(ISERROR(VLOOKUP($B56,競技者データ入力シート!$B$8:$Q$57,16,FALSE)),"",VLOOKUP($B56,競技者データ入力シート!$B$8:$Q$57,16,FALSE))</f>
        <v/>
      </c>
      <c r="K56" s="765"/>
      <c r="L56" s="766" t="str">
        <f>IF(ISERROR(VLOOKUP($B56,競技者データ入力シート!$B$8:$V$57,21,FALSE)),"",VLOOKUP($B56,競技者データ入力シート!$B$8:$V$57,21,FALSE))</f>
        <v/>
      </c>
      <c r="M56" s="767"/>
      <c r="N56" s="768"/>
      <c r="O56" s="769"/>
      <c r="P56" s="769"/>
      <c r="Q56" s="769"/>
      <c r="R56" s="769"/>
      <c r="S56" s="770"/>
    </row>
    <row r="57" spans="2:19" ht="16.850000000000001" customHeight="1">
      <c r="B57" s="420">
        <v>41</v>
      </c>
      <c r="C57" s="417" t="str">
        <f>IF(ISERROR(VLOOKUP(B57,'NANS Data'!$D$2:$P$51,6,FALSE)),"",VLOOKUP(B57,'NANS Data'!$D$2:$P$51,6,FALSE))</f>
        <v/>
      </c>
      <c r="D57" s="746" t="str">
        <f>IF(ISERROR(VLOOKUP(B57,'NANS Data'!$D$2:$P$51,7,FALSE)),"",VLOOKUP(B57,'NANS Data'!$D$2:$P$51,7,FALSE))</f>
        <v/>
      </c>
      <c r="E57" s="747"/>
      <c r="F57" s="748"/>
      <c r="G57" s="115" t="str">
        <f>IF(ISERROR(VLOOKUP(B57,'NANS Data'!$D$2:$P$51,12,FALSE)),"",VLOOKUP(B57,'NANS Data'!$D$2:$P$51,12,FALSE))</f>
        <v/>
      </c>
      <c r="H57" s="116" t="str">
        <f>IF(ISERROR(VLOOKUP(B57,競技者データ入力シート!$B$8:$O$57,2,FALSE)),"",VLOOKUP(B57,競技者データ入力シート!$B$8:$O$57,8,FALSE))</f>
        <v/>
      </c>
      <c r="I57" s="117" t="str">
        <f>IF(ISERROR(VLOOKUP(B57,'NANS Data'!$D$2:$P$51,13,FALSE)),"",VLOOKUP(B57,'NANS Data'!$D$2:$P$51,13,FALSE))</f>
        <v/>
      </c>
      <c r="J57" s="749" t="str">
        <f>IF(ISERROR(VLOOKUP($B57,競技者データ入力シート!$B$8:$Q$57,16,FALSE)),"",VLOOKUP($B57,競技者データ入力シート!$B$8:$Q$57,16,FALSE))</f>
        <v/>
      </c>
      <c r="K57" s="749"/>
      <c r="L57" s="750" t="str">
        <f>IF(ISERROR(VLOOKUP($B57,競技者データ入力シート!$B$8:$V$57,21,FALSE)),"",VLOOKUP($B57,競技者データ入力シート!$B$8:$V$57,21,FALSE))</f>
        <v/>
      </c>
      <c r="M57" s="751"/>
      <c r="N57" s="752"/>
      <c r="O57" s="744"/>
      <c r="P57" s="744"/>
      <c r="Q57" s="744"/>
      <c r="R57" s="744"/>
      <c r="S57" s="745"/>
    </row>
    <row r="58" spans="2:19" ht="16.850000000000001" customHeight="1">
      <c r="B58" s="421">
        <v>42</v>
      </c>
      <c r="C58" s="417" t="str">
        <f>IF(ISERROR(VLOOKUP(B58,'NANS Data'!$D$2:$P$51,6,FALSE)),"",VLOOKUP(B58,'NANS Data'!$D$2:$P$51,6,FALSE))</f>
        <v/>
      </c>
      <c r="D58" s="746" t="str">
        <f>IF(ISERROR(VLOOKUP(B58,'NANS Data'!$D$2:$P$51,7,FALSE)),"",VLOOKUP(B58,'NANS Data'!$D$2:$P$51,7,FALSE))</f>
        <v/>
      </c>
      <c r="E58" s="747"/>
      <c r="F58" s="748"/>
      <c r="G58" s="115" t="str">
        <f>IF(ISERROR(VLOOKUP(B58,'NANS Data'!$D$2:$P$51,12,FALSE)),"",VLOOKUP(B58,'NANS Data'!$D$2:$P$51,12,FALSE))</f>
        <v/>
      </c>
      <c r="H58" s="116" t="str">
        <f>IF(ISERROR(VLOOKUP(B58,競技者データ入力シート!$B$8:$O$57,2,FALSE)),"",VLOOKUP(B58,競技者データ入力シート!$B$8:$O$57,8,FALSE))</f>
        <v/>
      </c>
      <c r="I58" s="117" t="str">
        <f>IF(ISERROR(VLOOKUP(B58,'NANS Data'!$D$2:$P$51,13,FALSE)),"",VLOOKUP(B58,'NANS Data'!$D$2:$P$51,13,FALSE))</f>
        <v/>
      </c>
      <c r="J58" s="749" t="str">
        <f>IF(ISERROR(VLOOKUP($B58,競技者データ入力シート!$B$8:$Q$57,16,FALSE)),"",VLOOKUP($B58,競技者データ入力シート!$B$8:$Q$57,16,FALSE))</f>
        <v/>
      </c>
      <c r="K58" s="749"/>
      <c r="L58" s="750" t="str">
        <f>IF(ISERROR(VLOOKUP($B58,競技者データ入力シート!$B$8:$V$57,21,FALSE)),"",VLOOKUP($B58,競技者データ入力シート!$B$8:$V$57,21,FALSE))</f>
        <v/>
      </c>
      <c r="M58" s="751"/>
      <c r="N58" s="752"/>
      <c r="O58" s="744"/>
      <c r="P58" s="744"/>
      <c r="Q58" s="744"/>
      <c r="R58" s="744"/>
      <c r="S58" s="745"/>
    </row>
    <row r="59" spans="2:19" ht="16.850000000000001" customHeight="1">
      <c r="B59" s="421">
        <v>43</v>
      </c>
      <c r="C59" s="417" t="str">
        <f>IF(ISERROR(VLOOKUP(B59,'NANS Data'!$D$2:$P$51,6,FALSE)),"",VLOOKUP(B59,'NANS Data'!$D$2:$P$51,6,FALSE))</f>
        <v/>
      </c>
      <c r="D59" s="746" t="str">
        <f>IF(ISERROR(VLOOKUP(B59,'NANS Data'!$D$2:$P$51,7,FALSE)),"",VLOOKUP(B59,'NANS Data'!$D$2:$P$51,7,FALSE))</f>
        <v/>
      </c>
      <c r="E59" s="747"/>
      <c r="F59" s="748"/>
      <c r="G59" s="115" t="str">
        <f>IF(ISERROR(VLOOKUP(B59,'NANS Data'!$D$2:$P$51,12,FALSE)),"",VLOOKUP(B59,'NANS Data'!$D$2:$P$51,12,FALSE))</f>
        <v/>
      </c>
      <c r="H59" s="116" t="str">
        <f>IF(ISERROR(VLOOKUP(B59,競技者データ入力シート!$B$8:$O$57,2,FALSE)),"",VLOOKUP(B59,競技者データ入力シート!$B$8:$O$57,8,FALSE))</f>
        <v/>
      </c>
      <c r="I59" s="117" t="str">
        <f>IF(ISERROR(VLOOKUP(B59,'NANS Data'!$D$2:$P$51,13,FALSE)),"",VLOOKUP(B59,'NANS Data'!$D$2:$P$51,13,FALSE))</f>
        <v/>
      </c>
      <c r="J59" s="749" t="str">
        <f>IF(ISERROR(VLOOKUP($B59,競技者データ入力シート!$B$8:$Q$57,16,FALSE)),"",VLOOKUP($B59,競技者データ入力シート!$B$8:$Q$57,16,FALSE))</f>
        <v/>
      </c>
      <c r="K59" s="749"/>
      <c r="L59" s="750" t="str">
        <f>IF(ISERROR(VLOOKUP($B59,競技者データ入力シート!$B$8:$V$57,21,FALSE)),"",VLOOKUP($B59,競技者データ入力シート!$B$8:$V$57,21,FALSE))</f>
        <v/>
      </c>
      <c r="M59" s="751"/>
      <c r="N59" s="752"/>
      <c r="O59" s="744"/>
      <c r="P59" s="744"/>
      <c r="Q59" s="744"/>
      <c r="R59" s="744"/>
      <c r="S59" s="745"/>
    </row>
    <row r="60" spans="2:19" ht="16.850000000000001" customHeight="1">
      <c r="B60" s="421">
        <v>44</v>
      </c>
      <c r="C60" s="417" t="str">
        <f>IF(ISERROR(VLOOKUP(B60,'NANS Data'!$D$2:$P$51,6,FALSE)),"",VLOOKUP(B60,'NANS Data'!$D$2:$P$51,6,FALSE))</f>
        <v/>
      </c>
      <c r="D60" s="746" t="str">
        <f>IF(ISERROR(VLOOKUP(B60,'NANS Data'!$D$2:$P$51,7,FALSE)),"",VLOOKUP(B60,'NANS Data'!$D$2:$P$51,7,FALSE))</f>
        <v/>
      </c>
      <c r="E60" s="747"/>
      <c r="F60" s="748"/>
      <c r="G60" s="115" t="str">
        <f>IF(ISERROR(VLOOKUP(B60,'NANS Data'!$D$2:$P$51,12,FALSE)),"",VLOOKUP(B60,'NANS Data'!$D$2:$P$51,12,FALSE))</f>
        <v/>
      </c>
      <c r="H60" s="116" t="str">
        <f>IF(ISERROR(VLOOKUP(B60,競技者データ入力シート!$B$8:$O$57,2,FALSE)),"",VLOOKUP(B60,競技者データ入力シート!$B$8:$O$57,8,FALSE))</f>
        <v/>
      </c>
      <c r="I60" s="117" t="str">
        <f>IF(ISERROR(VLOOKUP(B60,'NANS Data'!$D$2:$P$51,13,FALSE)),"",VLOOKUP(B60,'NANS Data'!$D$2:$P$51,13,FALSE))</f>
        <v/>
      </c>
      <c r="J60" s="749" t="str">
        <f>IF(ISERROR(VLOOKUP($B60,競技者データ入力シート!$B$8:$Q$57,16,FALSE)),"",VLOOKUP($B60,競技者データ入力シート!$B$8:$Q$57,16,FALSE))</f>
        <v/>
      </c>
      <c r="K60" s="749"/>
      <c r="L60" s="750" t="str">
        <f>IF(ISERROR(VLOOKUP($B60,競技者データ入力シート!$B$8:$V$57,21,FALSE)),"",VLOOKUP($B60,競技者データ入力シート!$B$8:$V$57,21,FALSE))</f>
        <v/>
      </c>
      <c r="M60" s="751"/>
      <c r="N60" s="752"/>
      <c r="O60" s="744"/>
      <c r="P60" s="744"/>
      <c r="Q60" s="744"/>
      <c r="R60" s="744"/>
      <c r="S60" s="745"/>
    </row>
    <row r="61" spans="2:19" ht="16.850000000000001" customHeight="1">
      <c r="B61" s="422">
        <v>45</v>
      </c>
      <c r="C61" s="418" t="str">
        <f>IF(ISERROR(VLOOKUP(B61,'NANS Data'!$D$2:$P$51,6,FALSE)),"",VLOOKUP(B61,'NANS Data'!$D$2:$P$51,6,FALSE))</f>
        <v/>
      </c>
      <c r="D61" s="762" t="str">
        <f>IF(ISERROR(VLOOKUP(B61,'NANS Data'!$D$2:$P$51,7,FALSE)),"",VLOOKUP(B61,'NANS Data'!$D$2:$P$51,7,FALSE))</f>
        <v/>
      </c>
      <c r="E61" s="763"/>
      <c r="F61" s="764"/>
      <c r="G61" s="118" t="str">
        <f>IF(ISERROR(VLOOKUP(B61,'NANS Data'!$D$2:$P$51,12,FALSE)),"",VLOOKUP(B61,'NANS Data'!$D$2:$P$51,12,FALSE))</f>
        <v/>
      </c>
      <c r="H61" s="119" t="str">
        <f>IF(ISERROR(VLOOKUP(B61,競技者データ入力シート!$B$8:$O$57,2,FALSE)),"",VLOOKUP(B61,競技者データ入力シート!$B$8:$O$57,8,FALSE))</f>
        <v/>
      </c>
      <c r="I61" s="120" t="str">
        <f>IF(ISERROR(VLOOKUP(B61,'NANS Data'!$D$2:$P$51,13,FALSE)),"",VLOOKUP(B61,'NANS Data'!$D$2:$P$51,13,FALSE))</f>
        <v/>
      </c>
      <c r="J61" s="765" t="str">
        <f>IF(ISERROR(VLOOKUP($B61,競技者データ入力シート!$B$8:$Q$57,16,FALSE)),"",VLOOKUP($B61,競技者データ入力シート!$B$8:$Q$57,16,FALSE))</f>
        <v/>
      </c>
      <c r="K61" s="765"/>
      <c r="L61" s="766" t="str">
        <f>IF(ISERROR(VLOOKUP($B61,競技者データ入力シート!$B$8:$V$57,21,FALSE)),"",VLOOKUP($B61,競技者データ入力シート!$B$8:$V$57,21,FALSE))</f>
        <v/>
      </c>
      <c r="M61" s="767"/>
      <c r="N61" s="768"/>
      <c r="O61" s="769"/>
      <c r="P61" s="769"/>
      <c r="Q61" s="769"/>
      <c r="R61" s="769"/>
      <c r="S61" s="770"/>
    </row>
    <row r="62" spans="2:19" ht="16.850000000000001" customHeight="1">
      <c r="B62" s="420">
        <v>46</v>
      </c>
      <c r="C62" s="417" t="str">
        <f>IF(ISERROR(VLOOKUP(B62,'NANS Data'!$D$2:$P$51,6,FALSE)),"",VLOOKUP(B62,'NANS Data'!$D$2:$P$51,6,FALSE))</f>
        <v/>
      </c>
      <c r="D62" s="746" t="str">
        <f>IF(ISERROR(VLOOKUP(B62,'NANS Data'!$D$2:$P$51,7,FALSE)),"",VLOOKUP(B62,'NANS Data'!$D$2:$P$51,7,FALSE))</f>
        <v/>
      </c>
      <c r="E62" s="747"/>
      <c r="F62" s="748"/>
      <c r="G62" s="115" t="str">
        <f>IF(ISERROR(VLOOKUP(B62,'NANS Data'!$D$2:$P$51,12,FALSE)),"",VLOOKUP(B62,'NANS Data'!$D$2:$P$51,12,FALSE))</f>
        <v/>
      </c>
      <c r="H62" s="116" t="str">
        <f>IF(ISERROR(VLOOKUP(B62,競技者データ入力シート!$B$8:$O$57,2,FALSE)),"",VLOOKUP(B62,競技者データ入力シート!$B$8:$O$57,8,FALSE))</f>
        <v/>
      </c>
      <c r="I62" s="117" t="str">
        <f>IF(ISERROR(VLOOKUP(B62,'NANS Data'!$D$2:$P$51,13,FALSE)),"",VLOOKUP(B62,'NANS Data'!$D$2:$P$51,13,FALSE))</f>
        <v/>
      </c>
      <c r="J62" s="749" t="str">
        <f>IF(ISERROR(VLOOKUP($B62,競技者データ入力シート!$B$8:$Q$57,16,FALSE)),"",VLOOKUP($B62,競技者データ入力シート!$B$8:$Q$57,16,FALSE))</f>
        <v/>
      </c>
      <c r="K62" s="749"/>
      <c r="L62" s="750" t="str">
        <f>IF(ISERROR(VLOOKUP($B62,競技者データ入力シート!$B$8:$V$57,21,FALSE)),"",VLOOKUP($B62,競技者データ入力シート!$B$8:$V$57,21,FALSE))</f>
        <v/>
      </c>
      <c r="M62" s="751"/>
      <c r="N62" s="752"/>
      <c r="O62" s="744"/>
      <c r="P62" s="744"/>
      <c r="Q62" s="744"/>
      <c r="R62" s="744"/>
      <c r="S62" s="745"/>
    </row>
    <row r="63" spans="2:19" ht="16.850000000000001" customHeight="1">
      <c r="B63" s="421">
        <v>47</v>
      </c>
      <c r="C63" s="417" t="str">
        <f>IF(ISERROR(VLOOKUP(B63,'NANS Data'!$D$2:$P$51,6,FALSE)),"",VLOOKUP(B63,'NANS Data'!$D$2:$P$51,6,FALSE))</f>
        <v/>
      </c>
      <c r="D63" s="746" t="str">
        <f>IF(ISERROR(VLOOKUP(B63,'NANS Data'!$D$2:$P$51,7,FALSE)),"",VLOOKUP(B63,'NANS Data'!$D$2:$P$51,7,FALSE))</f>
        <v/>
      </c>
      <c r="E63" s="747"/>
      <c r="F63" s="748"/>
      <c r="G63" s="115" t="str">
        <f>IF(ISERROR(VLOOKUP(B63,'NANS Data'!$D$2:$P$51,12,FALSE)),"",VLOOKUP(B63,'NANS Data'!$D$2:$P$51,12,FALSE))</f>
        <v/>
      </c>
      <c r="H63" s="116" t="str">
        <f>IF(ISERROR(VLOOKUP(B63,競技者データ入力シート!$B$8:$O$57,2,FALSE)),"",VLOOKUP(B63,競技者データ入力シート!$B$8:$O$57,8,FALSE))</f>
        <v/>
      </c>
      <c r="I63" s="117" t="str">
        <f>IF(ISERROR(VLOOKUP(B63,'NANS Data'!$D$2:$P$51,13,FALSE)),"",VLOOKUP(B63,'NANS Data'!$D$2:$P$51,13,FALSE))</f>
        <v/>
      </c>
      <c r="J63" s="749" t="str">
        <f>IF(ISERROR(VLOOKUP($B63,競技者データ入力シート!$B$8:$Q$57,16,FALSE)),"",VLOOKUP($B63,競技者データ入力シート!$B$8:$Q$57,16,FALSE))</f>
        <v/>
      </c>
      <c r="K63" s="749"/>
      <c r="L63" s="750" t="str">
        <f>IF(ISERROR(VLOOKUP($B63,競技者データ入力シート!$B$8:$V$57,21,FALSE)),"",VLOOKUP($B63,競技者データ入力シート!$B$8:$V$57,21,FALSE))</f>
        <v/>
      </c>
      <c r="M63" s="751"/>
      <c r="N63" s="752"/>
      <c r="O63" s="744"/>
      <c r="P63" s="744"/>
      <c r="Q63" s="744"/>
      <c r="R63" s="744"/>
      <c r="S63" s="745"/>
    </row>
    <row r="64" spans="2:19" ht="16.850000000000001" customHeight="1">
      <c r="B64" s="421">
        <v>48</v>
      </c>
      <c r="C64" s="417" t="str">
        <f>IF(ISERROR(VLOOKUP(B64,'NANS Data'!$D$2:$P$51,6,FALSE)),"",VLOOKUP(B64,'NANS Data'!$D$2:$P$51,6,FALSE))</f>
        <v/>
      </c>
      <c r="D64" s="746" t="str">
        <f>IF(ISERROR(VLOOKUP(B64,'NANS Data'!$D$2:$P$51,7,FALSE)),"",VLOOKUP(B64,'NANS Data'!$D$2:$P$51,7,FALSE))</f>
        <v/>
      </c>
      <c r="E64" s="747"/>
      <c r="F64" s="748"/>
      <c r="G64" s="115" t="str">
        <f>IF(ISERROR(VLOOKUP(B64,'NANS Data'!$D$2:$P$51,12,FALSE)),"",VLOOKUP(B64,'NANS Data'!$D$2:$P$51,12,FALSE))</f>
        <v/>
      </c>
      <c r="H64" s="116" t="str">
        <f>IF(ISERROR(VLOOKUP(B64,競技者データ入力シート!$B$8:$O$57,2,FALSE)),"",VLOOKUP(B64,競技者データ入力シート!$B$8:$O$57,8,FALSE))</f>
        <v/>
      </c>
      <c r="I64" s="117" t="str">
        <f>IF(ISERROR(VLOOKUP(B64,'NANS Data'!$D$2:$P$51,13,FALSE)),"",VLOOKUP(B64,'NANS Data'!$D$2:$P$51,13,FALSE))</f>
        <v/>
      </c>
      <c r="J64" s="749" t="str">
        <f>IF(ISERROR(VLOOKUP($B64,競技者データ入力シート!$B$8:$Q$57,16,FALSE)),"",VLOOKUP($B64,競技者データ入力シート!$B$8:$Q$57,16,FALSE))</f>
        <v/>
      </c>
      <c r="K64" s="749"/>
      <c r="L64" s="750" t="str">
        <f>IF(ISERROR(VLOOKUP($B64,競技者データ入力シート!$B$8:$V$57,21,FALSE)),"",VLOOKUP($B64,競技者データ入力シート!$B$8:$V$57,21,FALSE))</f>
        <v/>
      </c>
      <c r="M64" s="751"/>
      <c r="N64" s="752"/>
      <c r="O64" s="744"/>
      <c r="P64" s="744"/>
      <c r="Q64" s="744"/>
      <c r="R64" s="744"/>
      <c r="S64" s="745"/>
    </row>
    <row r="65" spans="2:19" ht="16.850000000000001" customHeight="1">
      <c r="B65" s="421">
        <v>49</v>
      </c>
      <c r="C65" s="417" t="str">
        <f>IF(ISERROR(VLOOKUP(B65,'NANS Data'!$D$2:$P$51,6,FALSE)),"",VLOOKUP(B65,'NANS Data'!$D$2:$P$51,6,FALSE))</f>
        <v/>
      </c>
      <c r="D65" s="746" t="str">
        <f>IF(ISERROR(VLOOKUP(B65,'NANS Data'!$D$2:$P$51,7,FALSE)),"",VLOOKUP(B65,'NANS Data'!$D$2:$P$51,7,FALSE))</f>
        <v/>
      </c>
      <c r="E65" s="747"/>
      <c r="F65" s="748"/>
      <c r="G65" s="115" t="str">
        <f>IF(ISERROR(VLOOKUP(B65,'NANS Data'!$D$2:$P$51,12,FALSE)),"",VLOOKUP(B65,'NANS Data'!$D$2:$P$51,12,FALSE))</f>
        <v/>
      </c>
      <c r="H65" s="116" t="str">
        <f>IF(ISERROR(VLOOKUP(B65,競技者データ入力シート!$B$8:$O$57,2,FALSE)),"",VLOOKUP(B65,競技者データ入力シート!$B$8:$O$57,8,FALSE))</f>
        <v/>
      </c>
      <c r="I65" s="117" t="str">
        <f>IF(ISERROR(VLOOKUP(B65,'NANS Data'!$D$2:$P$51,13,FALSE)),"",VLOOKUP(B65,'NANS Data'!$D$2:$P$51,13,FALSE))</f>
        <v/>
      </c>
      <c r="J65" s="749" t="str">
        <f>IF(ISERROR(VLOOKUP($B65,競技者データ入力シート!$B$8:$Q$57,16,FALSE)),"",VLOOKUP($B65,競技者データ入力シート!$B$8:$Q$57,16,FALSE))</f>
        <v/>
      </c>
      <c r="K65" s="749"/>
      <c r="L65" s="750" t="str">
        <f>IF(ISERROR(VLOOKUP($B65,競技者データ入力シート!$B$8:$V$57,21,FALSE)),"",VLOOKUP($B65,競技者データ入力シート!$B$8:$V$57,21,FALSE))</f>
        <v/>
      </c>
      <c r="M65" s="751"/>
      <c r="N65" s="752"/>
      <c r="O65" s="744"/>
      <c r="P65" s="744"/>
      <c r="Q65" s="744"/>
      <c r="R65" s="744"/>
      <c r="S65" s="745"/>
    </row>
    <row r="66" spans="2:19" ht="16.850000000000001" customHeight="1" thickBot="1">
      <c r="B66" s="423">
        <v>50</v>
      </c>
      <c r="C66" s="419" t="str">
        <f>IF(ISERROR(VLOOKUP(B66,'NANS Data'!$D$2:$P$51,6,FALSE)),"",VLOOKUP(B66,'NANS Data'!$D$2:$P$51,6,FALSE))</f>
        <v/>
      </c>
      <c r="D66" s="753" t="str">
        <f>IF(ISERROR(VLOOKUP(B66,'NANS Data'!$D$2:$P$51,7,FALSE)),"",VLOOKUP(B66,'NANS Data'!$D$2:$P$51,7,FALSE))</f>
        <v/>
      </c>
      <c r="E66" s="754"/>
      <c r="F66" s="755"/>
      <c r="G66" s="188" t="str">
        <f>IF(ISERROR(VLOOKUP(B66,'NANS Data'!$D$2:$P$51,12,FALSE)),"",VLOOKUP(B66,'NANS Data'!$D$2:$P$51,12,FALSE))</f>
        <v/>
      </c>
      <c r="H66" s="189" t="str">
        <f>IF(ISERROR(VLOOKUP(B66,競技者データ入力シート!$B$8:$O$57,2,FALSE)),"",VLOOKUP(B66,競技者データ入力シート!$B$8:$O$57,8,FALSE))</f>
        <v/>
      </c>
      <c r="I66" s="190" t="str">
        <f>IF(ISERROR(VLOOKUP(B66,'NANS Data'!$D$2:$P$51,13,FALSE)),"",VLOOKUP(B66,'NANS Data'!$D$2:$P$51,13,FALSE))</f>
        <v/>
      </c>
      <c r="J66" s="756" t="str">
        <f>IF(ISERROR(VLOOKUP($B66,競技者データ入力シート!$B$8:$Q$57,16,FALSE)),"",VLOOKUP($B66,競技者データ入力シート!$B$8:$Q$57,16,FALSE))</f>
        <v/>
      </c>
      <c r="K66" s="756"/>
      <c r="L66" s="757" t="str">
        <f>IF(ISERROR(VLOOKUP($B66,競技者データ入力シート!$B$8:$V$57,21,FALSE)),"",VLOOKUP($B66,競技者データ入力シート!$B$8:$V$57,21,FALSE))</f>
        <v/>
      </c>
      <c r="M66" s="758"/>
      <c r="N66" s="759"/>
      <c r="O66" s="760"/>
      <c r="P66" s="760"/>
      <c r="Q66" s="760"/>
      <c r="R66" s="760"/>
      <c r="S66" s="761"/>
    </row>
    <row r="67" spans="2:19" ht="2.4" customHeight="1"/>
  </sheetData>
  <sheetProtection algorithmName="SHA-512" hashValue="XQk53NSpTRKMRUFjpnuF7y/Eu3Pa3D/QkDGdnCKmBObMhhqWyDTfUA5AgybAt3ElkBj5ykwHDp9uzoDGRnGh3Q==" saltValue="5kp0rxkgW7R0eL8i7VuBLA==" spinCount="100000" sheet="1" objects="1" scenarios="1"/>
  <protectedRanges>
    <protectedRange password="CDC2" sqref="E5:I6 L5 P5:S6 F7 I7 L7 E8:E9 P7 P9" name="範囲1_1_1"/>
    <protectedRange password="CDC2" sqref="M11 J10:J13" name="範囲1_2_1_1"/>
  </protectedRanges>
  <mergeCells count="344">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B10:C13"/>
    <mergeCell ref="D13:H13"/>
    <mergeCell ref="K13:L13"/>
    <mergeCell ref="M13:N13"/>
    <mergeCell ref="D10:H10"/>
    <mergeCell ref="K10:L10"/>
    <mergeCell ref="M10:N10"/>
    <mergeCell ref="D11:H11"/>
    <mergeCell ref="K11:L11"/>
    <mergeCell ref="M11:N11"/>
    <mergeCell ref="D12:H12"/>
    <mergeCell ref="K12:L12"/>
    <mergeCell ref="M12:N12"/>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8"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6822F308-5520-419F-8EA6-9FF206E593E2}">
          <x14:formula1>
            <xm:f>データ!$AB$2:$AB$5</xm:f>
          </x14:formula1>
          <xm:sqref>I11:I13</xm:sqref>
        </x14:dataValidation>
        <x14:dataValidation type="list" allowBlank="1" showInputMessage="1" showErrorMessage="1" xr:uid="{ECE2637F-0646-4AF2-9F71-7563737C9A9F}">
          <x14:formula1>
            <xm:f>データ!$AA$2:$AA$11</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1.921875" style="46" customWidth="1"/>
    <col min="2" max="2" width="5.4609375" style="46" bestFit="1" customWidth="1"/>
    <col min="3" max="3" width="8.3828125" style="46" customWidth="1"/>
    <col min="4" max="4" width="11.61328125" style="46" bestFit="1" customWidth="1"/>
    <col min="5" max="5" width="9.23046875" style="46" bestFit="1" customWidth="1"/>
    <col min="6" max="6" width="5.23046875" style="46" hidden="1" customWidth="1"/>
    <col min="7" max="7" width="10.69140625" style="46" customWidth="1"/>
    <col min="8" max="8" width="5.23046875" style="46" bestFit="1" customWidth="1"/>
    <col min="9" max="9" width="13.07421875" customWidth="1"/>
    <col min="10" max="10" width="15.53515625" customWidth="1"/>
    <col min="11" max="11" width="28.23046875" customWidth="1"/>
    <col min="12" max="12" width="18" customWidth="1"/>
    <col min="13" max="13" width="8.15234375" hidden="1" customWidth="1"/>
    <col min="14" max="14" width="10.3828125" style="46" customWidth="1"/>
    <col min="15" max="74" width="9.23046875" style="46"/>
  </cols>
  <sheetData>
    <row r="1" spans="2:13" s="46" customFormat="1" ht="13.75" thickBot="1"/>
    <row r="2" spans="2:13" s="46" customFormat="1" ht="18.55" customHeight="1">
      <c r="B2" s="468" t="s">
        <v>486</v>
      </c>
      <c r="C2" s="469"/>
      <c r="D2" s="469"/>
      <c r="E2" s="469"/>
      <c r="F2" s="469"/>
      <c r="G2" s="469"/>
      <c r="H2" s="469"/>
      <c r="I2" s="469"/>
      <c r="J2" s="469"/>
      <c r="K2" s="548"/>
    </row>
    <row r="3" spans="2:13" s="46" customFormat="1" ht="18.55" customHeight="1">
      <c r="B3" s="470" t="s">
        <v>473</v>
      </c>
      <c r="C3" s="471"/>
      <c r="D3" s="471"/>
      <c r="E3" s="471"/>
      <c r="F3" s="471"/>
      <c r="G3" s="471"/>
      <c r="H3" s="471"/>
      <c r="I3" s="471"/>
      <c r="J3" s="471"/>
      <c r="K3" s="549"/>
    </row>
    <row r="4" spans="2:13" s="46" customFormat="1" ht="18.55" customHeight="1">
      <c r="B4" s="470" t="s">
        <v>474</v>
      </c>
      <c r="C4" s="471"/>
      <c r="D4" s="471"/>
      <c r="E4" s="471"/>
      <c r="F4" s="471"/>
      <c r="G4" s="471"/>
      <c r="H4" s="471"/>
      <c r="I4" s="471"/>
      <c r="J4" s="471"/>
      <c r="K4" s="549"/>
    </row>
    <row r="5" spans="2:13" s="46" customFormat="1" ht="2.6" customHeight="1" thickBot="1">
      <c r="B5" s="472"/>
      <c r="C5" s="473"/>
      <c r="D5" s="473"/>
      <c r="E5" s="473"/>
      <c r="F5" s="473"/>
      <c r="G5" s="473"/>
      <c r="H5" s="473"/>
      <c r="I5" s="473"/>
      <c r="J5" s="473"/>
      <c r="K5" s="550"/>
    </row>
    <row r="6" spans="2:13" s="46" customFormat="1" ht="26.4" customHeight="1" thickBot="1">
      <c r="B6" s="873" t="s">
        <v>479</v>
      </c>
      <c r="C6" s="874"/>
      <c r="D6" s="874"/>
      <c r="E6" s="874"/>
      <c r="F6" s="874"/>
      <c r="G6" s="874"/>
      <c r="H6" s="874"/>
      <c r="I6" s="891" t="s">
        <v>459</v>
      </c>
      <c r="J6" s="892"/>
      <c r="K6" s="892"/>
      <c r="L6" s="892"/>
      <c r="M6" s="893"/>
    </row>
    <row r="7" spans="2:13" s="46" customFormat="1" ht="28.5" customHeight="1" thickBot="1">
      <c r="B7" s="875"/>
      <c r="C7" s="876"/>
      <c r="D7" s="876"/>
      <c r="E7" s="876"/>
      <c r="F7" s="876"/>
      <c r="G7" s="876"/>
      <c r="H7" s="876"/>
      <c r="I7" s="879" t="s">
        <v>544</v>
      </c>
      <c r="J7" s="860" t="s">
        <v>524</v>
      </c>
      <c r="K7" s="861"/>
      <c r="L7" s="861"/>
      <c r="M7" s="862"/>
    </row>
    <row r="8" spans="2:13" s="46" customFormat="1" ht="26.6" customHeight="1">
      <c r="B8" s="882" t="s">
        <v>60</v>
      </c>
      <c r="C8" s="868" t="s">
        <v>427</v>
      </c>
      <c r="D8" s="889" t="s">
        <v>62</v>
      </c>
      <c r="E8" s="883" t="s">
        <v>442</v>
      </c>
      <c r="F8" s="474" t="s">
        <v>408</v>
      </c>
      <c r="G8" s="869" t="s">
        <v>521</v>
      </c>
      <c r="H8" s="871" t="s">
        <v>448</v>
      </c>
      <c r="I8" s="880"/>
      <c r="J8" s="885" t="s">
        <v>545</v>
      </c>
      <c r="K8" s="887" t="s">
        <v>522</v>
      </c>
      <c r="L8" s="877" t="s">
        <v>525</v>
      </c>
      <c r="M8" s="866" t="s">
        <v>456</v>
      </c>
    </row>
    <row r="9" spans="2:13" s="46" customFormat="1" ht="26.6" customHeight="1" thickBot="1">
      <c r="B9" s="603"/>
      <c r="C9" s="605"/>
      <c r="D9" s="890"/>
      <c r="E9" s="884"/>
      <c r="F9" s="475" t="s">
        <v>441</v>
      </c>
      <c r="G9" s="870"/>
      <c r="H9" s="872"/>
      <c r="I9" s="881"/>
      <c r="J9" s="886"/>
      <c r="K9" s="888"/>
      <c r="L9" s="878"/>
      <c r="M9" s="867"/>
    </row>
    <row r="10" spans="2:13" s="46" customFormat="1" ht="27.45" customHeight="1" thickBot="1">
      <c r="B10" s="440"/>
      <c r="C10" s="863" t="s">
        <v>458</v>
      </c>
      <c r="D10" s="864"/>
      <c r="E10" s="864"/>
      <c r="F10" s="864"/>
      <c r="G10" s="864"/>
      <c r="H10" s="865"/>
      <c r="I10" s="551"/>
      <c r="J10" s="542"/>
      <c r="K10" s="446" t="s">
        <v>523</v>
      </c>
      <c r="L10" s="441"/>
      <c r="M10" s="442"/>
    </row>
    <row r="11" spans="2:13" ht="19.3" customHeight="1">
      <c r="B11" s="389" t="str">
        <f>IF(D11="","",1)</f>
        <v/>
      </c>
      <c r="C11" s="476" t="str">
        <f>IF(競技者データ入力シート!C8="","",競技者データ入力シート!C8)</f>
        <v/>
      </c>
      <c r="D11" s="477" t="str">
        <f>IF(競技者データ入力シート!D8="","",(競技者データ入力シート!D8&amp;"　"&amp;競技者データ入力シート!E8))</f>
        <v/>
      </c>
      <c r="E11" s="478" t="str">
        <f>IF(競技者データ入力シート!I8="","",競技者データ入力シート!I8)</f>
        <v/>
      </c>
      <c r="F11" s="479" t="str">
        <f>IF($E11="一般大学","A",(IF($E11="高校","B",(IF($E11="中学","C","")))))&amp;IF(競技者データ入力シート!$J8="男","M",(IF(競技者データ入力シート!$J8="女","W","")))</f>
        <v/>
      </c>
      <c r="G11" s="543" t="str">
        <f>IF(競技者データ入力シート!$S$2="","",競技者データ入力シート!$S$3)</f>
        <v/>
      </c>
      <c r="H11" s="479" t="str">
        <f>IF(競技者データ入力シート!K8="","",競技者データ入力シート!K8)</f>
        <v/>
      </c>
      <c r="I11" s="435"/>
      <c r="J11" s="447"/>
      <c r="K11" s="452"/>
      <c r="L11" s="552"/>
      <c r="M11" s="430"/>
    </row>
    <row r="12" spans="2:13" ht="19.3" customHeight="1">
      <c r="B12" s="390" t="str">
        <f>IF(D12="","",COUNT($B$11:B11)+1)</f>
        <v/>
      </c>
      <c r="C12" s="480" t="str">
        <f>IF(競技者データ入力シート!C9="","",競技者データ入力シート!C9)</f>
        <v/>
      </c>
      <c r="D12" s="481" t="str">
        <f>IF(競技者データ入力シート!D9="","",(競技者データ入力シート!D9&amp;"　"&amp;競技者データ入力シート!E9))</f>
        <v/>
      </c>
      <c r="E12" s="482" t="str">
        <f>IF(競技者データ入力シート!I9="","",競技者データ入力シート!I9)</f>
        <v/>
      </c>
      <c r="F12" s="483" t="str">
        <f>IF($E12="一般大学","A",(IF($E12="高校","B",(IF($E12="中学","C","")))))&amp;IF(競技者データ入力シート!$J9="男","M",(IF(競技者データ入力シート!$J9="女","W","")))</f>
        <v/>
      </c>
      <c r="G12" s="544" t="str">
        <f>IF(競技者データ入力シート!$S$2="","",競技者データ入力シート!$S$3)</f>
        <v/>
      </c>
      <c r="H12" s="483" t="str">
        <f>IF(競技者データ入力シート!K9="","",競技者データ入力シート!K9)</f>
        <v/>
      </c>
      <c r="I12" s="436"/>
      <c r="J12" s="448"/>
      <c r="K12" s="453"/>
      <c r="L12" s="553"/>
      <c r="M12" s="431"/>
    </row>
    <row r="13" spans="2:13" ht="19.3" customHeight="1">
      <c r="B13" s="390" t="str">
        <f>IF(D13="","",COUNT($B$11:B12)+1)</f>
        <v/>
      </c>
      <c r="C13" s="480" t="str">
        <f>IF(競技者データ入力シート!C10="","",競技者データ入力シート!C10)</f>
        <v/>
      </c>
      <c r="D13" s="481" t="str">
        <f>IF(競技者データ入力シート!D10="","",(競技者データ入力シート!D10&amp;"　"&amp;競技者データ入力シート!E10))</f>
        <v/>
      </c>
      <c r="E13" s="482" t="str">
        <f>IF(競技者データ入力シート!I10="","",競技者データ入力シート!I10)</f>
        <v/>
      </c>
      <c r="F13" s="483" t="str">
        <f>IF($E13="一般大学","A",(IF($E13="高校","B",(IF($E13="中学","C","")))))&amp;IF(競技者データ入力シート!$J10="男","M",(IF(競技者データ入力シート!$J10="女","W","")))</f>
        <v/>
      </c>
      <c r="G13" s="544" t="str">
        <f>IF(競技者データ入力シート!$S$2="","",競技者データ入力シート!$S$3)</f>
        <v/>
      </c>
      <c r="H13" s="483" t="str">
        <f>IF(競技者データ入力シート!K10="","",競技者データ入力シート!K10)</f>
        <v/>
      </c>
      <c r="I13" s="436"/>
      <c r="J13" s="448"/>
      <c r="K13" s="453"/>
      <c r="L13" s="553"/>
      <c r="M13" s="431"/>
    </row>
    <row r="14" spans="2:13" ht="19.3" customHeight="1">
      <c r="B14" s="390" t="str">
        <f>IF(D14="","",COUNT($B$11:B13)+1)</f>
        <v/>
      </c>
      <c r="C14" s="480" t="str">
        <f>IF(競技者データ入力シート!C11="","",競技者データ入力シート!C11)</f>
        <v/>
      </c>
      <c r="D14" s="481" t="str">
        <f>IF(競技者データ入力シート!D11="","",(競技者データ入力シート!D11&amp;"　"&amp;競技者データ入力シート!E11))</f>
        <v/>
      </c>
      <c r="E14" s="482" t="str">
        <f>IF(競技者データ入力シート!I11="","",競技者データ入力シート!I11)</f>
        <v/>
      </c>
      <c r="F14" s="483" t="str">
        <f>IF($E14="一般大学","A",(IF($E14="高校","B",(IF($E14="中学","C","")))))&amp;IF(競技者データ入力シート!$J11="男","M",(IF(競技者データ入力シート!$J11="女","W","")))</f>
        <v/>
      </c>
      <c r="G14" s="544" t="str">
        <f>IF(競技者データ入力シート!$S$2="","",競技者データ入力シート!$S$3)</f>
        <v/>
      </c>
      <c r="H14" s="483" t="str">
        <f>IF(競技者データ入力シート!K11="","",競技者データ入力シート!K11)</f>
        <v/>
      </c>
      <c r="I14" s="436"/>
      <c r="J14" s="448"/>
      <c r="K14" s="453"/>
      <c r="L14" s="553"/>
      <c r="M14" s="431"/>
    </row>
    <row r="15" spans="2:13" ht="19.3" customHeight="1">
      <c r="B15" s="391" t="str">
        <f>IF(D15="","",COUNT($B$11:B14)+1)</f>
        <v/>
      </c>
      <c r="C15" s="484" t="str">
        <f>IF(競技者データ入力シート!C12="","",競技者データ入力シート!C12)</f>
        <v/>
      </c>
      <c r="D15" s="485" t="str">
        <f>IF(競技者データ入力シート!D12="","",(競技者データ入力シート!D12&amp;"　"&amp;競技者データ入力シート!E12))</f>
        <v/>
      </c>
      <c r="E15" s="486" t="str">
        <f>IF(競技者データ入力シート!I12="","",競技者データ入力シート!I12)</f>
        <v/>
      </c>
      <c r="F15" s="487" t="str">
        <f>IF($E15="一般大学","A",(IF($E15="高校","B",(IF($E15="中学","C","")))))&amp;IF(競技者データ入力シート!$J12="男","M",(IF(競技者データ入力シート!$J12="女","W","")))</f>
        <v/>
      </c>
      <c r="G15" s="545" t="str">
        <f>IF(競技者データ入力シート!$S$2="","",競技者データ入力シート!$S$3)</f>
        <v/>
      </c>
      <c r="H15" s="487" t="str">
        <f>IF(競技者データ入力シート!K12="","",競技者データ入力シート!K12)</f>
        <v/>
      </c>
      <c r="I15" s="437"/>
      <c r="J15" s="449"/>
      <c r="K15" s="454"/>
      <c r="L15" s="554"/>
      <c r="M15" s="432"/>
    </row>
    <row r="16" spans="2:13" ht="19.3" customHeight="1">
      <c r="B16" s="392" t="str">
        <f>IF(D16="","",COUNT($B$11:B15)+1)</f>
        <v/>
      </c>
      <c r="C16" s="488" t="str">
        <f>IF(競技者データ入力シート!C13="","",競技者データ入力シート!C13)</f>
        <v/>
      </c>
      <c r="D16" s="489" t="str">
        <f>IF(競技者データ入力シート!D13="","",(競技者データ入力シート!D13&amp;"　"&amp;競技者データ入力シート!E13))</f>
        <v/>
      </c>
      <c r="E16" s="490" t="str">
        <f>IF(競技者データ入力シート!I13="","",競技者データ入力シート!I13)</f>
        <v/>
      </c>
      <c r="F16" s="491" t="str">
        <f>IF($E16="一般大学","A",(IF($E16="高校","B",(IF($E16="中学","C","")))))&amp;IF(競技者データ入力シート!$J13="男","M",(IF(競技者データ入力シート!$J13="女","W","")))</f>
        <v/>
      </c>
      <c r="G16" s="546" t="str">
        <f>IF(競技者データ入力シート!$S$2="","",競技者データ入力シート!$S$3)</f>
        <v/>
      </c>
      <c r="H16" s="491" t="str">
        <f>IF(競技者データ入力シート!K13="","",競技者データ入力シート!K13)</f>
        <v/>
      </c>
      <c r="I16" s="438"/>
      <c r="J16" s="450"/>
      <c r="K16" s="455"/>
      <c r="L16" s="555"/>
      <c r="M16" s="433"/>
    </row>
    <row r="17" spans="2:13" ht="19.3" customHeight="1">
      <c r="B17" s="390" t="str">
        <f>IF(D17="","",COUNT($B$11:B16)+1)</f>
        <v/>
      </c>
      <c r="C17" s="480" t="str">
        <f>IF(競技者データ入力シート!C14="","",競技者データ入力シート!C14)</f>
        <v/>
      </c>
      <c r="D17" s="481" t="str">
        <f>IF(競技者データ入力シート!D14="","",(競技者データ入力シート!D14&amp;"　"&amp;競技者データ入力シート!E14))</f>
        <v/>
      </c>
      <c r="E17" s="482" t="str">
        <f>IF(競技者データ入力シート!I14="","",競技者データ入力シート!I14)</f>
        <v/>
      </c>
      <c r="F17" s="483" t="str">
        <f>IF($E17="一般大学","A",(IF($E17="高校","B",(IF($E17="中学","C","")))))&amp;IF(競技者データ入力シート!$J14="男","M",(IF(競技者データ入力シート!$J14="女","W","")))</f>
        <v/>
      </c>
      <c r="G17" s="544" t="str">
        <f>IF(競技者データ入力シート!$S$2="","",競技者データ入力シート!$S$3)</f>
        <v/>
      </c>
      <c r="H17" s="483" t="str">
        <f>IF(競技者データ入力シート!K14="","",競技者データ入力シート!K14)</f>
        <v/>
      </c>
      <c r="I17" s="436"/>
      <c r="J17" s="448"/>
      <c r="K17" s="453"/>
      <c r="L17" s="553"/>
      <c r="M17" s="431"/>
    </row>
    <row r="18" spans="2:13" ht="19.3" customHeight="1">
      <c r="B18" s="390" t="str">
        <f>IF(D18="","",COUNT($B$11:B17)+1)</f>
        <v/>
      </c>
      <c r="C18" s="480" t="str">
        <f>IF(競技者データ入力シート!C15="","",競技者データ入力シート!C15)</f>
        <v/>
      </c>
      <c r="D18" s="481" t="str">
        <f>IF(競技者データ入力シート!D15="","",(競技者データ入力シート!D15&amp;"　"&amp;競技者データ入力シート!E15))</f>
        <v/>
      </c>
      <c r="E18" s="482" t="str">
        <f>IF(競技者データ入力シート!I15="","",競技者データ入力シート!I15)</f>
        <v/>
      </c>
      <c r="F18" s="483" t="str">
        <f>IF($E18="一般大学","A",(IF($E18="高校","B",(IF($E18="中学","C","")))))&amp;IF(競技者データ入力シート!$J15="男","M",(IF(競技者データ入力シート!$J15="女","W","")))</f>
        <v/>
      </c>
      <c r="G18" s="544" t="str">
        <f>IF(競技者データ入力シート!$S$2="","",競技者データ入力シート!$S$3)</f>
        <v/>
      </c>
      <c r="H18" s="483" t="str">
        <f>IF(競技者データ入力シート!K15="","",競技者データ入力シート!K15)</f>
        <v/>
      </c>
      <c r="I18" s="436"/>
      <c r="J18" s="448"/>
      <c r="K18" s="453"/>
      <c r="L18" s="553"/>
      <c r="M18" s="431"/>
    </row>
    <row r="19" spans="2:13" ht="19.3" customHeight="1">
      <c r="B19" s="390" t="str">
        <f>IF(D19="","",COUNT($B$11:B18)+1)</f>
        <v/>
      </c>
      <c r="C19" s="480" t="str">
        <f>IF(競技者データ入力シート!C16="","",競技者データ入力シート!C16)</f>
        <v/>
      </c>
      <c r="D19" s="481" t="str">
        <f>IF(競技者データ入力シート!D16="","",(競技者データ入力シート!D16&amp;"　"&amp;競技者データ入力シート!E16))</f>
        <v/>
      </c>
      <c r="E19" s="482" t="str">
        <f>IF(競技者データ入力シート!I16="","",競技者データ入力シート!I16)</f>
        <v/>
      </c>
      <c r="F19" s="483" t="str">
        <f>IF($E19="一般大学","A",(IF($E19="高校","B",(IF($E19="中学","C","")))))&amp;IF(競技者データ入力シート!$J16="男","M",(IF(競技者データ入力シート!$J16="女","W","")))</f>
        <v/>
      </c>
      <c r="G19" s="544" t="str">
        <f>IF(競技者データ入力シート!$S$2="","",競技者データ入力シート!$S$3)</f>
        <v/>
      </c>
      <c r="H19" s="483" t="str">
        <f>IF(競技者データ入力シート!K16="","",競技者データ入力シート!K16)</f>
        <v/>
      </c>
      <c r="I19" s="436"/>
      <c r="J19" s="448"/>
      <c r="K19" s="453"/>
      <c r="L19" s="553"/>
      <c r="M19" s="431"/>
    </row>
    <row r="20" spans="2:13" ht="19.3" customHeight="1">
      <c r="B20" s="391" t="str">
        <f>IF(D20="","",COUNT($B$11:B19)+1)</f>
        <v/>
      </c>
      <c r="C20" s="484" t="str">
        <f>IF(競技者データ入力シート!C17="","",競技者データ入力シート!C17)</f>
        <v/>
      </c>
      <c r="D20" s="485" t="str">
        <f>IF(競技者データ入力シート!D17="","",(競技者データ入力シート!D17&amp;"　"&amp;競技者データ入力シート!E17))</f>
        <v/>
      </c>
      <c r="E20" s="486" t="str">
        <f>IF(競技者データ入力シート!I17="","",競技者データ入力シート!I17)</f>
        <v/>
      </c>
      <c r="F20" s="487" t="str">
        <f>IF($E20="一般大学","A",(IF($E20="高校","B",(IF($E20="中学","C","")))))&amp;IF(競技者データ入力シート!$J17="男","M",(IF(競技者データ入力シート!$J17="女","W","")))</f>
        <v/>
      </c>
      <c r="G20" s="545" t="str">
        <f>IF(競技者データ入力シート!$S$2="","",競技者データ入力シート!$S$3)</f>
        <v/>
      </c>
      <c r="H20" s="487" t="str">
        <f>IF(競技者データ入力シート!K17="","",競技者データ入力シート!K17)</f>
        <v/>
      </c>
      <c r="I20" s="437"/>
      <c r="J20" s="449"/>
      <c r="K20" s="454"/>
      <c r="L20" s="554"/>
      <c r="M20" s="432"/>
    </row>
    <row r="21" spans="2:13" ht="19.3" customHeight="1">
      <c r="B21" s="392" t="str">
        <f>IF(D21="","",COUNT($B$11:B20)+1)</f>
        <v/>
      </c>
      <c r="C21" s="488" t="str">
        <f>IF(競技者データ入力シート!C18="","",競技者データ入力シート!C18)</f>
        <v/>
      </c>
      <c r="D21" s="489" t="str">
        <f>IF(競技者データ入力シート!D18="","",(競技者データ入力シート!D18&amp;"　"&amp;競技者データ入力シート!E18))</f>
        <v/>
      </c>
      <c r="E21" s="490" t="str">
        <f>IF(競技者データ入力シート!I18="","",競技者データ入力シート!I18)</f>
        <v/>
      </c>
      <c r="F21" s="491" t="str">
        <f>IF($E21="一般大学","A",(IF($E21="高校","B",(IF($E21="中学","C","")))))&amp;IF(競技者データ入力シート!$J18="男","M",(IF(競技者データ入力シート!$J18="女","W","")))</f>
        <v/>
      </c>
      <c r="G21" s="546" t="str">
        <f>IF(競技者データ入力シート!$S$2="","",競技者データ入力シート!$S$3)</f>
        <v/>
      </c>
      <c r="H21" s="491" t="str">
        <f>IF(競技者データ入力シート!K18="","",競技者データ入力シート!K18)</f>
        <v/>
      </c>
      <c r="I21" s="438"/>
      <c r="J21" s="450"/>
      <c r="K21" s="455"/>
      <c r="L21" s="555"/>
      <c r="M21" s="433"/>
    </row>
    <row r="22" spans="2:13" ht="19.3" customHeight="1">
      <c r="B22" s="390" t="str">
        <f>IF(D22="","",COUNT($B$11:B21)+1)</f>
        <v/>
      </c>
      <c r="C22" s="480" t="str">
        <f>IF(競技者データ入力シート!C19="","",競技者データ入力シート!C19)</f>
        <v/>
      </c>
      <c r="D22" s="481" t="str">
        <f>IF(競技者データ入力シート!D19="","",(競技者データ入力シート!D19&amp;"　"&amp;競技者データ入力シート!E19))</f>
        <v/>
      </c>
      <c r="E22" s="482" t="str">
        <f>IF(競技者データ入力シート!I19="","",競技者データ入力シート!I19)</f>
        <v/>
      </c>
      <c r="F22" s="483" t="str">
        <f>IF($E22="一般大学","A",(IF($E22="高校","B",(IF($E22="中学","C","")))))&amp;IF(競技者データ入力シート!$J19="男","M",(IF(競技者データ入力シート!$J19="女","W","")))</f>
        <v/>
      </c>
      <c r="G22" s="544" t="str">
        <f>IF(競技者データ入力シート!$S$2="","",競技者データ入力シート!$S$3)</f>
        <v/>
      </c>
      <c r="H22" s="483" t="str">
        <f>IF(競技者データ入力シート!K19="","",競技者データ入力シート!K19)</f>
        <v/>
      </c>
      <c r="I22" s="436"/>
      <c r="J22" s="448"/>
      <c r="K22" s="453"/>
      <c r="L22" s="553"/>
      <c r="M22" s="431"/>
    </row>
    <row r="23" spans="2:13" ht="19.3" customHeight="1">
      <c r="B23" s="390" t="str">
        <f>IF(D23="","",COUNT($B$11:B22)+1)</f>
        <v/>
      </c>
      <c r="C23" s="480" t="str">
        <f>IF(競技者データ入力シート!C20="","",競技者データ入力シート!C20)</f>
        <v/>
      </c>
      <c r="D23" s="481" t="str">
        <f>IF(競技者データ入力シート!D20="","",(競技者データ入力シート!D20&amp;"　"&amp;競技者データ入力シート!E20))</f>
        <v/>
      </c>
      <c r="E23" s="482" t="str">
        <f>IF(競技者データ入力シート!I20="","",競技者データ入力シート!I20)</f>
        <v/>
      </c>
      <c r="F23" s="483" t="str">
        <f>IF($E23="一般大学","A",(IF($E23="高校","B",(IF($E23="中学","C","")))))&amp;IF(競技者データ入力シート!$J20="男","M",(IF(競技者データ入力シート!$J20="女","W","")))</f>
        <v/>
      </c>
      <c r="G23" s="544" t="str">
        <f>IF(競技者データ入力シート!$S$2="","",競技者データ入力シート!$S$3)</f>
        <v/>
      </c>
      <c r="H23" s="483" t="str">
        <f>IF(競技者データ入力シート!K20="","",競技者データ入力シート!K20)</f>
        <v/>
      </c>
      <c r="I23" s="436"/>
      <c r="J23" s="448"/>
      <c r="K23" s="453"/>
      <c r="L23" s="553"/>
      <c r="M23" s="431"/>
    </row>
    <row r="24" spans="2:13" ht="19.3" customHeight="1">
      <c r="B24" s="390" t="str">
        <f>IF(D24="","",COUNT($B$11:B23)+1)</f>
        <v/>
      </c>
      <c r="C24" s="480" t="str">
        <f>IF(競技者データ入力シート!C21="","",競技者データ入力シート!C21)</f>
        <v/>
      </c>
      <c r="D24" s="481" t="str">
        <f>IF(競技者データ入力シート!D21="","",(競技者データ入力シート!D21&amp;"　"&amp;競技者データ入力シート!E21))</f>
        <v/>
      </c>
      <c r="E24" s="482" t="str">
        <f>IF(競技者データ入力シート!I21="","",競技者データ入力シート!I21)</f>
        <v/>
      </c>
      <c r="F24" s="483" t="str">
        <f>IF($E24="一般大学","A",(IF($E24="高校","B",(IF($E24="中学","C","")))))&amp;IF(競技者データ入力シート!$J21="男","M",(IF(競技者データ入力シート!$J21="女","W","")))</f>
        <v/>
      </c>
      <c r="G24" s="544" t="str">
        <f>IF(競技者データ入力シート!$S$2="","",競技者データ入力シート!$S$3)</f>
        <v/>
      </c>
      <c r="H24" s="483" t="str">
        <f>IF(競技者データ入力シート!K21="","",競技者データ入力シート!K21)</f>
        <v/>
      </c>
      <c r="I24" s="436"/>
      <c r="J24" s="448"/>
      <c r="K24" s="453"/>
      <c r="L24" s="553"/>
      <c r="M24" s="431"/>
    </row>
    <row r="25" spans="2:13" ht="19.3" customHeight="1">
      <c r="B25" s="391" t="str">
        <f>IF(D25="","",COUNT($B$11:B24)+1)</f>
        <v/>
      </c>
      <c r="C25" s="484" t="str">
        <f>IF(競技者データ入力シート!C22="","",競技者データ入力シート!C22)</f>
        <v/>
      </c>
      <c r="D25" s="485" t="str">
        <f>IF(競技者データ入力シート!D22="","",(競技者データ入力シート!D22&amp;"　"&amp;競技者データ入力シート!E22))</f>
        <v/>
      </c>
      <c r="E25" s="486" t="str">
        <f>IF(競技者データ入力シート!I22="","",競技者データ入力シート!I22)</f>
        <v/>
      </c>
      <c r="F25" s="487" t="str">
        <f>IF($E25="一般大学","A",(IF($E25="高校","B",(IF($E25="中学","C","")))))&amp;IF(競技者データ入力シート!$J22="男","M",(IF(競技者データ入力シート!$J22="女","W","")))</f>
        <v/>
      </c>
      <c r="G25" s="545" t="str">
        <f>IF(競技者データ入力シート!$S$2="","",競技者データ入力シート!$S$3)</f>
        <v/>
      </c>
      <c r="H25" s="487" t="str">
        <f>IF(競技者データ入力シート!K22="","",競技者データ入力シート!K22)</f>
        <v/>
      </c>
      <c r="I25" s="437"/>
      <c r="J25" s="449"/>
      <c r="K25" s="454"/>
      <c r="L25" s="554"/>
      <c r="M25" s="432"/>
    </row>
    <row r="26" spans="2:13" ht="19.3" customHeight="1">
      <c r="B26" s="392" t="str">
        <f>IF(D26="","",COUNT($B$11:B25)+1)</f>
        <v/>
      </c>
      <c r="C26" s="488" t="str">
        <f>IF(競技者データ入力シート!C23="","",競技者データ入力シート!C23)</f>
        <v/>
      </c>
      <c r="D26" s="489" t="str">
        <f>IF(競技者データ入力シート!D23="","",(競技者データ入力シート!D23&amp;"　"&amp;競技者データ入力シート!E23))</f>
        <v/>
      </c>
      <c r="E26" s="490" t="str">
        <f>IF(競技者データ入力シート!I23="","",競技者データ入力シート!I23)</f>
        <v/>
      </c>
      <c r="F26" s="491" t="str">
        <f>IF($E26="一般大学","A",(IF($E26="高校","B",(IF($E26="中学","C","")))))&amp;IF(競技者データ入力シート!$J23="男","M",(IF(競技者データ入力シート!$J23="女","W","")))</f>
        <v/>
      </c>
      <c r="G26" s="546" t="str">
        <f>IF(競技者データ入力シート!$S$2="","",競技者データ入力シート!$S$3)</f>
        <v/>
      </c>
      <c r="H26" s="491" t="str">
        <f>IF(競技者データ入力シート!K23="","",競技者データ入力シート!K23)</f>
        <v/>
      </c>
      <c r="I26" s="438"/>
      <c r="J26" s="450"/>
      <c r="K26" s="455"/>
      <c r="L26" s="555"/>
      <c r="M26" s="433"/>
    </row>
    <row r="27" spans="2:13" ht="19.3" customHeight="1">
      <c r="B27" s="390" t="str">
        <f>IF(D27="","",COUNT($B$11:B26)+1)</f>
        <v/>
      </c>
      <c r="C27" s="480" t="str">
        <f>IF(競技者データ入力シート!C24="","",競技者データ入力シート!C24)</f>
        <v/>
      </c>
      <c r="D27" s="481" t="str">
        <f>IF(競技者データ入力シート!D24="","",(競技者データ入力シート!D24&amp;"　"&amp;競技者データ入力シート!E24))</f>
        <v/>
      </c>
      <c r="E27" s="482" t="str">
        <f>IF(競技者データ入力シート!I24="","",競技者データ入力シート!I24)</f>
        <v/>
      </c>
      <c r="F27" s="483" t="str">
        <f>IF($E27="一般大学","A",(IF($E27="高校","B",(IF($E27="中学","C","")))))&amp;IF(競技者データ入力シート!$J24="男","M",(IF(競技者データ入力シート!$J24="女","W","")))</f>
        <v/>
      </c>
      <c r="G27" s="544" t="str">
        <f>IF(競技者データ入力シート!$S$2="","",競技者データ入力シート!$S$3)</f>
        <v/>
      </c>
      <c r="H27" s="483" t="str">
        <f>IF(競技者データ入力シート!K24="","",競技者データ入力シート!K24)</f>
        <v/>
      </c>
      <c r="I27" s="436"/>
      <c r="J27" s="448"/>
      <c r="K27" s="453"/>
      <c r="L27" s="553"/>
      <c r="M27" s="431"/>
    </row>
    <row r="28" spans="2:13" ht="19.3" customHeight="1">
      <c r="B28" s="390" t="str">
        <f>IF(D28="","",COUNT($B$11:B27)+1)</f>
        <v/>
      </c>
      <c r="C28" s="480" t="str">
        <f>IF(競技者データ入力シート!C25="","",競技者データ入力シート!C25)</f>
        <v/>
      </c>
      <c r="D28" s="481" t="str">
        <f>IF(競技者データ入力シート!D25="","",(競技者データ入力シート!D25&amp;"　"&amp;競技者データ入力シート!E25))</f>
        <v/>
      </c>
      <c r="E28" s="482" t="str">
        <f>IF(競技者データ入力シート!I25="","",競技者データ入力シート!I25)</f>
        <v/>
      </c>
      <c r="F28" s="483" t="str">
        <f>IF($E28="一般大学","A",(IF($E28="高校","B",(IF($E28="中学","C","")))))&amp;IF(競技者データ入力シート!$J25="男","M",(IF(競技者データ入力シート!$J25="女","W","")))</f>
        <v/>
      </c>
      <c r="G28" s="544" t="str">
        <f>IF(競技者データ入力シート!$S$2="","",競技者データ入力シート!$S$3)</f>
        <v/>
      </c>
      <c r="H28" s="483" t="str">
        <f>IF(競技者データ入力シート!K25="","",競技者データ入力シート!K25)</f>
        <v/>
      </c>
      <c r="I28" s="436"/>
      <c r="J28" s="448"/>
      <c r="K28" s="453"/>
      <c r="L28" s="553"/>
      <c r="M28" s="431"/>
    </row>
    <row r="29" spans="2:13" ht="19.3" customHeight="1">
      <c r="B29" s="390" t="str">
        <f>IF(D29="","",COUNT($B$11:B28)+1)</f>
        <v/>
      </c>
      <c r="C29" s="480" t="str">
        <f>IF(競技者データ入力シート!C26="","",競技者データ入力シート!C26)</f>
        <v/>
      </c>
      <c r="D29" s="481" t="str">
        <f>IF(競技者データ入力シート!D26="","",(競技者データ入力シート!D26&amp;"　"&amp;競技者データ入力シート!E26))</f>
        <v/>
      </c>
      <c r="E29" s="482" t="str">
        <f>IF(競技者データ入力シート!I26="","",競技者データ入力シート!I26)</f>
        <v/>
      </c>
      <c r="F29" s="483" t="str">
        <f>IF($E29="一般大学","A",(IF($E29="高校","B",(IF($E29="中学","C","")))))&amp;IF(競技者データ入力シート!$J26="男","M",(IF(競技者データ入力シート!$J26="女","W","")))</f>
        <v/>
      </c>
      <c r="G29" s="544" t="str">
        <f>IF(競技者データ入力シート!$S$2="","",競技者データ入力シート!$S$3)</f>
        <v/>
      </c>
      <c r="H29" s="483" t="str">
        <f>IF(競技者データ入力シート!K26="","",競技者データ入力シート!K26)</f>
        <v/>
      </c>
      <c r="I29" s="436"/>
      <c r="J29" s="448"/>
      <c r="K29" s="453"/>
      <c r="L29" s="553"/>
      <c r="M29" s="431"/>
    </row>
    <row r="30" spans="2:13" ht="19.3" customHeight="1">
      <c r="B30" s="391" t="str">
        <f>IF(D30="","",COUNT($B$11:B29)+1)</f>
        <v/>
      </c>
      <c r="C30" s="484" t="str">
        <f>IF(競技者データ入力シート!C27="","",競技者データ入力シート!C27)</f>
        <v/>
      </c>
      <c r="D30" s="485" t="str">
        <f>IF(競技者データ入力シート!D27="","",(競技者データ入力シート!D27&amp;"　"&amp;競技者データ入力シート!E27))</f>
        <v/>
      </c>
      <c r="E30" s="486" t="str">
        <f>IF(競技者データ入力シート!I27="","",競技者データ入力シート!I27)</f>
        <v/>
      </c>
      <c r="F30" s="487" t="str">
        <f>IF($E30="一般大学","A",(IF($E30="高校","B",(IF($E30="中学","C","")))))&amp;IF(競技者データ入力シート!$J27="男","M",(IF(競技者データ入力シート!$J27="女","W","")))</f>
        <v/>
      </c>
      <c r="G30" s="545" t="str">
        <f>IF(競技者データ入力シート!$S$2="","",競技者データ入力シート!$S$3)</f>
        <v/>
      </c>
      <c r="H30" s="487" t="str">
        <f>IF(競技者データ入力シート!K27="","",競技者データ入力シート!K27)</f>
        <v/>
      </c>
      <c r="I30" s="437"/>
      <c r="J30" s="449"/>
      <c r="K30" s="454"/>
      <c r="L30" s="554"/>
      <c r="M30" s="432"/>
    </row>
    <row r="31" spans="2:13" ht="19.3" customHeight="1">
      <c r="B31" s="392" t="str">
        <f>IF(D31="","",COUNT($B$11:B30)+1)</f>
        <v/>
      </c>
      <c r="C31" s="488" t="str">
        <f>IF(競技者データ入力シート!C28="","",競技者データ入力シート!C28)</f>
        <v/>
      </c>
      <c r="D31" s="489" t="str">
        <f>IF(競技者データ入力シート!D28="","",(競技者データ入力シート!D28&amp;"　"&amp;競技者データ入力シート!E28))</f>
        <v/>
      </c>
      <c r="E31" s="490" t="str">
        <f>IF(競技者データ入力シート!I28="","",競技者データ入力シート!I28)</f>
        <v/>
      </c>
      <c r="F31" s="491" t="str">
        <f>IF($E31="一般大学","A",(IF($E31="高校","B",(IF($E31="中学","C","")))))&amp;IF(競技者データ入力シート!$J28="男","M",(IF(競技者データ入力シート!$J28="女","W","")))</f>
        <v/>
      </c>
      <c r="G31" s="546" t="str">
        <f>IF(競技者データ入力シート!$S$2="","",競技者データ入力シート!$S$3)</f>
        <v/>
      </c>
      <c r="H31" s="491" t="str">
        <f>IF(競技者データ入力シート!K28="","",競技者データ入力シート!K28)</f>
        <v/>
      </c>
      <c r="I31" s="438"/>
      <c r="J31" s="450"/>
      <c r="K31" s="455"/>
      <c r="L31" s="555"/>
      <c r="M31" s="433"/>
    </row>
    <row r="32" spans="2:13" ht="19.3" customHeight="1">
      <c r="B32" s="390" t="str">
        <f>IF(D32="","",COUNT($B$11:B31)+1)</f>
        <v/>
      </c>
      <c r="C32" s="480" t="str">
        <f>IF(競技者データ入力シート!C29="","",競技者データ入力シート!C29)</f>
        <v/>
      </c>
      <c r="D32" s="481" t="str">
        <f>IF(競技者データ入力シート!D29="","",(競技者データ入力シート!D29&amp;"　"&amp;競技者データ入力シート!E29))</f>
        <v/>
      </c>
      <c r="E32" s="482" t="str">
        <f>IF(競技者データ入力シート!I29="","",競技者データ入力シート!I29)</f>
        <v/>
      </c>
      <c r="F32" s="483" t="str">
        <f>IF($E32="一般大学","A",(IF($E32="高校","B",(IF($E32="中学","C","")))))&amp;IF(競技者データ入力シート!$J29="男","M",(IF(競技者データ入力シート!$J29="女","W","")))</f>
        <v/>
      </c>
      <c r="G32" s="544" t="str">
        <f>IF(競技者データ入力シート!$S$2="","",競技者データ入力シート!$S$3)</f>
        <v/>
      </c>
      <c r="H32" s="483" t="str">
        <f>IF(競技者データ入力シート!K29="","",競技者データ入力シート!K29)</f>
        <v/>
      </c>
      <c r="I32" s="436"/>
      <c r="J32" s="448"/>
      <c r="K32" s="453"/>
      <c r="L32" s="553"/>
      <c r="M32" s="431"/>
    </row>
    <row r="33" spans="2:13" ht="19.3" customHeight="1">
      <c r="B33" s="390" t="str">
        <f>IF(D33="","",COUNT($B$11:B32)+1)</f>
        <v/>
      </c>
      <c r="C33" s="480" t="str">
        <f>IF(競技者データ入力シート!C30="","",競技者データ入力シート!C30)</f>
        <v/>
      </c>
      <c r="D33" s="481" t="str">
        <f>IF(競技者データ入力シート!D30="","",(競技者データ入力シート!D30&amp;"　"&amp;競技者データ入力シート!E30))</f>
        <v/>
      </c>
      <c r="E33" s="482" t="str">
        <f>IF(競技者データ入力シート!I30="","",競技者データ入力シート!I30)</f>
        <v/>
      </c>
      <c r="F33" s="483" t="str">
        <f>IF($E33="一般大学","A",(IF($E33="高校","B",(IF($E33="中学","C","")))))&amp;IF(競技者データ入力シート!$J30="男","M",(IF(競技者データ入力シート!$J30="女","W","")))</f>
        <v/>
      </c>
      <c r="G33" s="544" t="str">
        <f>IF(競技者データ入力シート!$S$2="","",競技者データ入力シート!$S$3)</f>
        <v/>
      </c>
      <c r="H33" s="483" t="str">
        <f>IF(競技者データ入力シート!K30="","",競技者データ入力シート!K30)</f>
        <v/>
      </c>
      <c r="I33" s="436"/>
      <c r="J33" s="448"/>
      <c r="K33" s="453"/>
      <c r="L33" s="553"/>
      <c r="M33" s="431"/>
    </row>
    <row r="34" spans="2:13" ht="19.3" customHeight="1">
      <c r="B34" s="390" t="str">
        <f>IF(D34="","",COUNT($B$11:B33)+1)</f>
        <v/>
      </c>
      <c r="C34" s="480" t="str">
        <f>IF(競技者データ入力シート!C31="","",競技者データ入力シート!C31)</f>
        <v/>
      </c>
      <c r="D34" s="481" t="str">
        <f>IF(競技者データ入力シート!D31="","",(競技者データ入力シート!D31&amp;"　"&amp;競技者データ入力シート!E31))</f>
        <v/>
      </c>
      <c r="E34" s="482" t="str">
        <f>IF(競技者データ入力シート!I31="","",競技者データ入力シート!I31)</f>
        <v/>
      </c>
      <c r="F34" s="483" t="str">
        <f>IF($E34="一般大学","A",(IF($E34="高校","B",(IF($E34="中学","C","")))))&amp;IF(競技者データ入力シート!$J31="男","M",(IF(競技者データ入力シート!$J31="女","W","")))</f>
        <v/>
      </c>
      <c r="G34" s="544" t="str">
        <f>IF(競技者データ入力シート!$S$2="","",競技者データ入力シート!$S$3)</f>
        <v/>
      </c>
      <c r="H34" s="483" t="str">
        <f>IF(競技者データ入力シート!K31="","",競技者データ入力シート!K31)</f>
        <v/>
      </c>
      <c r="I34" s="436"/>
      <c r="J34" s="448"/>
      <c r="K34" s="453"/>
      <c r="L34" s="553"/>
      <c r="M34" s="431"/>
    </row>
    <row r="35" spans="2:13" ht="19.3" customHeight="1">
      <c r="B35" s="391" t="str">
        <f>IF(D35="","",COUNT($B$11:B34)+1)</f>
        <v/>
      </c>
      <c r="C35" s="484" t="str">
        <f>IF(競技者データ入力シート!C32="","",競技者データ入力シート!C32)</f>
        <v/>
      </c>
      <c r="D35" s="485" t="str">
        <f>IF(競技者データ入力シート!D32="","",(競技者データ入力シート!D32&amp;"　"&amp;競技者データ入力シート!E32))</f>
        <v/>
      </c>
      <c r="E35" s="486" t="str">
        <f>IF(競技者データ入力シート!I32="","",競技者データ入力シート!I32)</f>
        <v/>
      </c>
      <c r="F35" s="487" t="str">
        <f>IF($E35="一般大学","A",(IF($E35="高校","B",(IF($E35="中学","C","")))))&amp;IF(競技者データ入力シート!$J32="男","M",(IF(競技者データ入力シート!$J32="女","W","")))</f>
        <v/>
      </c>
      <c r="G35" s="545" t="str">
        <f>IF(競技者データ入力シート!$S$2="","",競技者データ入力シート!$S$3)</f>
        <v/>
      </c>
      <c r="H35" s="487" t="str">
        <f>IF(競技者データ入力シート!K32="","",競技者データ入力シート!K32)</f>
        <v/>
      </c>
      <c r="I35" s="437"/>
      <c r="J35" s="449"/>
      <c r="K35" s="454"/>
      <c r="L35" s="554"/>
      <c r="M35" s="432"/>
    </row>
    <row r="36" spans="2:13" ht="19.3" customHeight="1">
      <c r="B36" s="392" t="str">
        <f>IF(D36="","",COUNT($B$11:B35)+1)</f>
        <v/>
      </c>
      <c r="C36" s="488" t="str">
        <f>IF(競技者データ入力シート!C33="","",競技者データ入力シート!C33)</f>
        <v/>
      </c>
      <c r="D36" s="489" t="str">
        <f>IF(競技者データ入力シート!D33="","",(競技者データ入力シート!D33&amp;"　"&amp;競技者データ入力シート!E33))</f>
        <v/>
      </c>
      <c r="E36" s="490" t="str">
        <f>IF(競技者データ入力シート!I33="","",競技者データ入力シート!I33)</f>
        <v/>
      </c>
      <c r="F36" s="491" t="str">
        <f>IF($E36="一般大学","A",(IF($E36="高校","B",(IF($E36="中学","C","")))))&amp;IF(競技者データ入力シート!$J33="男","M",(IF(競技者データ入力シート!$J33="女","W","")))</f>
        <v/>
      </c>
      <c r="G36" s="546" t="str">
        <f>IF(競技者データ入力シート!$S$2="","",競技者データ入力シート!$S$3)</f>
        <v/>
      </c>
      <c r="H36" s="491" t="str">
        <f>IF(競技者データ入力シート!K33="","",競技者データ入力シート!K33)</f>
        <v/>
      </c>
      <c r="I36" s="438"/>
      <c r="J36" s="450"/>
      <c r="K36" s="455"/>
      <c r="L36" s="555"/>
      <c r="M36" s="433"/>
    </row>
    <row r="37" spans="2:13" ht="19.3" customHeight="1">
      <c r="B37" s="390" t="str">
        <f>IF(D37="","",COUNT($B$11:B36)+1)</f>
        <v/>
      </c>
      <c r="C37" s="480" t="str">
        <f>IF(競技者データ入力シート!C34="","",競技者データ入力シート!C34)</f>
        <v/>
      </c>
      <c r="D37" s="481" t="str">
        <f>IF(競技者データ入力シート!D34="","",(競技者データ入力シート!D34&amp;"　"&amp;競技者データ入力シート!E34))</f>
        <v/>
      </c>
      <c r="E37" s="482" t="str">
        <f>IF(競技者データ入力シート!I34="","",競技者データ入力シート!I34)</f>
        <v/>
      </c>
      <c r="F37" s="483" t="str">
        <f>IF($E37="一般大学","A",(IF($E37="高校","B",(IF($E37="中学","C","")))))&amp;IF(競技者データ入力シート!$J34="男","M",(IF(競技者データ入力シート!$J34="女","W","")))</f>
        <v/>
      </c>
      <c r="G37" s="544" t="str">
        <f>IF(競技者データ入力シート!$S$2="","",競技者データ入力シート!$S$3)</f>
        <v/>
      </c>
      <c r="H37" s="483" t="str">
        <f>IF(競技者データ入力シート!K34="","",競技者データ入力シート!K34)</f>
        <v/>
      </c>
      <c r="I37" s="436"/>
      <c r="J37" s="448"/>
      <c r="K37" s="453"/>
      <c r="L37" s="553"/>
      <c r="M37" s="431"/>
    </row>
    <row r="38" spans="2:13" ht="19.3" customHeight="1">
      <c r="B38" s="390" t="str">
        <f>IF(D38="","",COUNT($B$11:B37)+1)</f>
        <v/>
      </c>
      <c r="C38" s="480" t="str">
        <f>IF(競技者データ入力シート!C35="","",競技者データ入力シート!C35)</f>
        <v/>
      </c>
      <c r="D38" s="481" t="str">
        <f>IF(競技者データ入力シート!D35="","",(競技者データ入力シート!D35&amp;"　"&amp;競技者データ入力シート!E35))</f>
        <v/>
      </c>
      <c r="E38" s="482" t="str">
        <f>IF(競技者データ入力シート!I35="","",競技者データ入力シート!I35)</f>
        <v/>
      </c>
      <c r="F38" s="483" t="str">
        <f>IF($E38="一般大学","A",(IF($E38="高校","B",(IF($E38="中学","C","")))))&amp;IF(競技者データ入力シート!$J35="男","M",(IF(競技者データ入力シート!$J35="女","W","")))</f>
        <v/>
      </c>
      <c r="G38" s="544" t="str">
        <f>IF(競技者データ入力シート!$S$2="","",競技者データ入力シート!$S$3)</f>
        <v/>
      </c>
      <c r="H38" s="483" t="str">
        <f>IF(競技者データ入力シート!K35="","",競技者データ入力シート!K35)</f>
        <v/>
      </c>
      <c r="I38" s="436"/>
      <c r="J38" s="448"/>
      <c r="K38" s="453"/>
      <c r="L38" s="553"/>
      <c r="M38" s="431"/>
    </row>
    <row r="39" spans="2:13" ht="19.3" customHeight="1">
      <c r="B39" s="390" t="str">
        <f>IF(D39="","",COUNT($B$11:B38)+1)</f>
        <v/>
      </c>
      <c r="C39" s="480" t="str">
        <f>IF(競技者データ入力シート!C36="","",競技者データ入力シート!C36)</f>
        <v/>
      </c>
      <c r="D39" s="481" t="str">
        <f>IF(競技者データ入力シート!D36="","",(競技者データ入力シート!D36&amp;"　"&amp;競技者データ入力シート!E36))</f>
        <v/>
      </c>
      <c r="E39" s="482" t="str">
        <f>IF(競技者データ入力シート!I36="","",競技者データ入力シート!I36)</f>
        <v/>
      </c>
      <c r="F39" s="483" t="str">
        <f>IF($E39="一般大学","A",(IF($E39="高校","B",(IF($E39="中学","C","")))))&amp;IF(競技者データ入力シート!$J36="男","M",(IF(競技者データ入力シート!$J36="女","W","")))</f>
        <v/>
      </c>
      <c r="G39" s="544" t="str">
        <f>IF(競技者データ入力シート!$S$2="","",競技者データ入力シート!$S$3)</f>
        <v/>
      </c>
      <c r="H39" s="483" t="str">
        <f>IF(競技者データ入力シート!K36="","",競技者データ入力シート!K36)</f>
        <v/>
      </c>
      <c r="I39" s="436"/>
      <c r="J39" s="448"/>
      <c r="K39" s="453"/>
      <c r="L39" s="553"/>
      <c r="M39" s="431"/>
    </row>
    <row r="40" spans="2:13" ht="19.3" customHeight="1">
      <c r="B40" s="391" t="str">
        <f>IF(D40="","",COUNT($B$11:B39)+1)</f>
        <v/>
      </c>
      <c r="C40" s="484" t="str">
        <f>IF(競技者データ入力シート!C37="","",競技者データ入力シート!C37)</f>
        <v/>
      </c>
      <c r="D40" s="485" t="str">
        <f>IF(競技者データ入力シート!D37="","",(競技者データ入力シート!D37&amp;"　"&amp;競技者データ入力シート!E37))</f>
        <v/>
      </c>
      <c r="E40" s="486" t="str">
        <f>IF(競技者データ入力シート!I37="","",競技者データ入力シート!I37)</f>
        <v/>
      </c>
      <c r="F40" s="487" t="str">
        <f>IF($E40="一般大学","A",(IF($E40="高校","B",(IF($E40="中学","C","")))))&amp;IF(競技者データ入力シート!$J37="男","M",(IF(競技者データ入力シート!$J37="女","W","")))</f>
        <v/>
      </c>
      <c r="G40" s="545" t="str">
        <f>IF(競技者データ入力シート!$S$2="","",競技者データ入力シート!$S$3)</f>
        <v/>
      </c>
      <c r="H40" s="487" t="str">
        <f>IF(競技者データ入力シート!K37="","",競技者データ入力シート!K37)</f>
        <v/>
      </c>
      <c r="I40" s="437"/>
      <c r="J40" s="449"/>
      <c r="K40" s="454"/>
      <c r="L40" s="554"/>
      <c r="M40" s="432"/>
    </row>
    <row r="41" spans="2:13" ht="19.3" customHeight="1">
      <c r="B41" s="392" t="str">
        <f>IF(D41="","",COUNT($B$11:B40)+1)</f>
        <v/>
      </c>
      <c r="C41" s="488" t="str">
        <f>IF(競技者データ入力シート!C38="","",競技者データ入力シート!C38)</f>
        <v/>
      </c>
      <c r="D41" s="489" t="str">
        <f>IF(競技者データ入力シート!D38="","",(競技者データ入力シート!D38&amp;"　"&amp;競技者データ入力シート!E38))</f>
        <v/>
      </c>
      <c r="E41" s="490" t="str">
        <f>IF(競技者データ入力シート!I38="","",競技者データ入力シート!I38)</f>
        <v/>
      </c>
      <c r="F41" s="491" t="str">
        <f>IF($E41="一般大学","A",(IF($E41="高校","B",(IF($E41="中学","C","")))))&amp;IF(競技者データ入力シート!$J38="男","M",(IF(競技者データ入力シート!$J38="女","W","")))</f>
        <v/>
      </c>
      <c r="G41" s="546" t="str">
        <f>IF(競技者データ入力シート!$S$2="","",競技者データ入力シート!$S$3)</f>
        <v/>
      </c>
      <c r="H41" s="491" t="str">
        <f>IF(競技者データ入力シート!K38="","",競技者データ入力シート!K38)</f>
        <v/>
      </c>
      <c r="I41" s="438"/>
      <c r="J41" s="450"/>
      <c r="K41" s="455"/>
      <c r="L41" s="555"/>
      <c r="M41" s="433"/>
    </row>
    <row r="42" spans="2:13" ht="19.3" customHeight="1">
      <c r="B42" s="390" t="str">
        <f>IF(D42="","",COUNT($B$11:B41)+1)</f>
        <v/>
      </c>
      <c r="C42" s="480" t="str">
        <f>IF(競技者データ入力シート!C39="","",競技者データ入力シート!C39)</f>
        <v/>
      </c>
      <c r="D42" s="481" t="str">
        <f>IF(競技者データ入力シート!D39="","",(競技者データ入力シート!D39&amp;"　"&amp;競技者データ入力シート!E39))</f>
        <v/>
      </c>
      <c r="E42" s="482" t="str">
        <f>IF(競技者データ入力シート!I39="","",競技者データ入力シート!I39)</f>
        <v/>
      </c>
      <c r="F42" s="483" t="str">
        <f>IF($E42="一般大学","A",(IF($E42="高校","B",(IF($E42="中学","C","")))))&amp;IF(競技者データ入力シート!$J39="男","M",(IF(競技者データ入力シート!$J39="女","W","")))</f>
        <v/>
      </c>
      <c r="G42" s="544" t="str">
        <f>IF(競技者データ入力シート!$S$2="","",競技者データ入力シート!$S$3)</f>
        <v/>
      </c>
      <c r="H42" s="483" t="str">
        <f>IF(競技者データ入力シート!K39="","",競技者データ入力シート!K39)</f>
        <v/>
      </c>
      <c r="I42" s="436"/>
      <c r="J42" s="448"/>
      <c r="K42" s="453"/>
      <c r="L42" s="553"/>
      <c r="M42" s="431"/>
    </row>
    <row r="43" spans="2:13" ht="19.3" customHeight="1">
      <c r="B43" s="390" t="str">
        <f>IF(D43="","",COUNT($B$11:B42)+1)</f>
        <v/>
      </c>
      <c r="C43" s="480" t="str">
        <f>IF(競技者データ入力シート!C40="","",競技者データ入力シート!C40)</f>
        <v/>
      </c>
      <c r="D43" s="481" t="str">
        <f>IF(競技者データ入力シート!D40="","",(競技者データ入力シート!D40&amp;"　"&amp;競技者データ入力シート!E40))</f>
        <v/>
      </c>
      <c r="E43" s="482" t="str">
        <f>IF(競技者データ入力シート!I40="","",競技者データ入力シート!I40)</f>
        <v/>
      </c>
      <c r="F43" s="483" t="str">
        <f>IF($E43="一般大学","A",(IF($E43="高校","B",(IF($E43="中学","C","")))))&amp;IF(競技者データ入力シート!$J40="男","M",(IF(競技者データ入力シート!$J40="女","W","")))</f>
        <v/>
      </c>
      <c r="G43" s="544" t="str">
        <f>IF(競技者データ入力シート!$S$2="","",競技者データ入力シート!$S$3)</f>
        <v/>
      </c>
      <c r="H43" s="483" t="str">
        <f>IF(競技者データ入力シート!K40="","",競技者データ入力シート!K40)</f>
        <v/>
      </c>
      <c r="I43" s="436"/>
      <c r="J43" s="448"/>
      <c r="K43" s="453"/>
      <c r="L43" s="553"/>
      <c r="M43" s="431"/>
    </row>
    <row r="44" spans="2:13" ht="19.3" customHeight="1">
      <c r="B44" s="390" t="str">
        <f>IF(D44="","",COUNT($B$11:B43)+1)</f>
        <v/>
      </c>
      <c r="C44" s="480" t="str">
        <f>IF(競技者データ入力シート!C41="","",競技者データ入力シート!C41)</f>
        <v/>
      </c>
      <c r="D44" s="481" t="str">
        <f>IF(競技者データ入力シート!D41="","",(競技者データ入力シート!D41&amp;"　"&amp;競技者データ入力シート!E41))</f>
        <v/>
      </c>
      <c r="E44" s="482" t="str">
        <f>IF(競技者データ入力シート!I41="","",競技者データ入力シート!I41)</f>
        <v/>
      </c>
      <c r="F44" s="483" t="str">
        <f>IF($E44="一般大学","A",(IF($E44="高校","B",(IF($E44="中学","C","")))))&amp;IF(競技者データ入力シート!$J41="男","M",(IF(競技者データ入力シート!$J41="女","W","")))</f>
        <v/>
      </c>
      <c r="G44" s="544" t="str">
        <f>IF(競技者データ入力シート!$S$2="","",競技者データ入力シート!$S$3)</f>
        <v/>
      </c>
      <c r="H44" s="483" t="str">
        <f>IF(競技者データ入力シート!K41="","",競技者データ入力シート!K41)</f>
        <v/>
      </c>
      <c r="I44" s="436"/>
      <c r="J44" s="448"/>
      <c r="K44" s="453"/>
      <c r="L44" s="553"/>
      <c r="M44" s="431"/>
    </row>
    <row r="45" spans="2:13" ht="19.3" customHeight="1">
      <c r="B45" s="391" t="str">
        <f>IF(D45="","",COUNT($B$11:B44)+1)</f>
        <v/>
      </c>
      <c r="C45" s="484" t="str">
        <f>IF(競技者データ入力シート!C42="","",競技者データ入力シート!C42)</f>
        <v/>
      </c>
      <c r="D45" s="485" t="str">
        <f>IF(競技者データ入力シート!D42="","",(競技者データ入力シート!D42&amp;"　"&amp;競技者データ入力シート!E42))</f>
        <v/>
      </c>
      <c r="E45" s="486" t="str">
        <f>IF(競技者データ入力シート!I42="","",競技者データ入力シート!I42)</f>
        <v/>
      </c>
      <c r="F45" s="487" t="str">
        <f>IF($E45="一般大学","A",(IF($E45="高校","B",(IF($E45="中学","C","")))))&amp;IF(競技者データ入力シート!$J42="男","M",(IF(競技者データ入力シート!$J42="女","W","")))</f>
        <v/>
      </c>
      <c r="G45" s="545" t="str">
        <f>IF(競技者データ入力シート!$S$2="","",競技者データ入力シート!$S$3)</f>
        <v/>
      </c>
      <c r="H45" s="487" t="str">
        <f>IF(競技者データ入力シート!K42="","",競技者データ入力シート!K42)</f>
        <v/>
      </c>
      <c r="I45" s="437"/>
      <c r="J45" s="449"/>
      <c r="K45" s="454"/>
      <c r="L45" s="554"/>
      <c r="M45" s="432"/>
    </row>
    <row r="46" spans="2:13" ht="19.3" customHeight="1">
      <c r="B46" s="392" t="str">
        <f>IF(D46="","",COUNT($B$11:B45)+1)</f>
        <v/>
      </c>
      <c r="C46" s="488" t="str">
        <f>IF(競技者データ入力シート!C43="","",競技者データ入力シート!C43)</f>
        <v/>
      </c>
      <c r="D46" s="489" t="str">
        <f>IF(競技者データ入力シート!D43="","",(競技者データ入力シート!D43&amp;"　"&amp;競技者データ入力シート!E43))</f>
        <v/>
      </c>
      <c r="E46" s="490" t="str">
        <f>IF(競技者データ入力シート!I43="","",競技者データ入力シート!I43)</f>
        <v/>
      </c>
      <c r="F46" s="491" t="str">
        <f>IF($E46="一般大学","A",(IF($E46="高校","B",(IF($E46="中学","C","")))))&amp;IF(競技者データ入力シート!$J43="男","M",(IF(競技者データ入力シート!$J43="女","W","")))</f>
        <v/>
      </c>
      <c r="G46" s="546" t="str">
        <f>IF(競技者データ入力シート!$S$2="","",競技者データ入力シート!$S$3)</f>
        <v/>
      </c>
      <c r="H46" s="491" t="str">
        <f>IF(競技者データ入力シート!K43="","",競技者データ入力シート!K43)</f>
        <v/>
      </c>
      <c r="I46" s="438"/>
      <c r="J46" s="450"/>
      <c r="K46" s="455"/>
      <c r="L46" s="555"/>
      <c r="M46" s="433"/>
    </row>
    <row r="47" spans="2:13" ht="19.3" customHeight="1">
      <c r="B47" s="390" t="str">
        <f>IF(D47="","",COUNT($B$11:B46)+1)</f>
        <v/>
      </c>
      <c r="C47" s="480" t="str">
        <f>IF(競技者データ入力シート!C44="","",競技者データ入力シート!C44)</f>
        <v/>
      </c>
      <c r="D47" s="481" t="str">
        <f>IF(競技者データ入力シート!D44="","",(競技者データ入力シート!D44&amp;"　"&amp;競技者データ入力シート!E44))</f>
        <v/>
      </c>
      <c r="E47" s="482" t="str">
        <f>IF(競技者データ入力シート!I44="","",競技者データ入力シート!I44)</f>
        <v/>
      </c>
      <c r="F47" s="483" t="str">
        <f>IF($E47="一般大学","A",(IF($E47="高校","B",(IF($E47="中学","C","")))))&amp;IF(競技者データ入力シート!$J44="男","M",(IF(競技者データ入力シート!$J44="女","W","")))</f>
        <v/>
      </c>
      <c r="G47" s="544" t="str">
        <f>IF(競技者データ入力シート!$S$2="","",競技者データ入力シート!$S$3)</f>
        <v/>
      </c>
      <c r="H47" s="483" t="str">
        <f>IF(競技者データ入力シート!K44="","",競技者データ入力シート!K44)</f>
        <v/>
      </c>
      <c r="I47" s="436"/>
      <c r="J47" s="448"/>
      <c r="K47" s="453"/>
      <c r="L47" s="553"/>
      <c r="M47" s="431"/>
    </row>
    <row r="48" spans="2:13" ht="19.3" customHeight="1">
      <c r="B48" s="390" t="str">
        <f>IF(D48="","",COUNT($B$11:B47)+1)</f>
        <v/>
      </c>
      <c r="C48" s="480" t="str">
        <f>IF(競技者データ入力シート!C45="","",競技者データ入力シート!C45)</f>
        <v/>
      </c>
      <c r="D48" s="481" t="str">
        <f>IF(競技者データ入力シート!D45="","",(競技者データ入力シート!D45&amp;"　"&amp;競技者データ入力シート!E45))</f>
        <v/>
      </c>
      <c r="E48" s="482" t="str">
        <f>IF(競技者データ入力シート!I45="","",競技者データ入力シート!I45)</f>
        <v/>
      </c>
      <c r="F48" s="483" t="str">
        <f>IF($E48="一般大学","A",(IF($E48="高校","B",(IF($E48="中学","C","")))))&amp;IF(競技者データ入力シート!$J45="男","M",(IF(競技者データ入力シート!$J45="女","W","")))</f>
        <v/>
      </c>
      <c r="G48" s="544" t="str">
        <f>IF(競技者データ入力シート!$S$2="","",競技者データ入力シート!$S$3)</f>
        <v/>
      </c>
      <c r="H48" s="483" t="str">
        <f>IF(競技者データ入力シート!K45="","",競技者データ入力シート!K45)</f>
        <v/>
      </c>
      <c r="I48" s="436"/>
      <c r="J48" s="448"/>
      <c r="K48" s="453"/>
      <c r="L48" s="553"/>
      <c r="M48" s="431"/>
    </row>
    <row r="49" spans="2:13" ht="19.3" customHeight="1">
      <c r="B49" s="390" t="str">
        <f>IF(D49="","",COUNT($B$11:B48)+1)</f>
        <v/>
      </c>
      <c r="C49" s="480" t="str">
        <f>IF(競技者データ入力シート!C46="","",競技者データ入力シート!C46)</f>
        <v/>
      </c>
      <c r="D49" s="481" t="str">
        <f>IF(競技者データ入力シート!D46="","",(競技者データ入力シート!D46&amp;"　"&amp;競技者データ入力シート!E46))</f>
        <v/>
      </c>
      <c r="E49" s="482" t="str">
        <f>IF(競技者データ入力シート!I46="","",競技者データ入力シート!I46)</f>
        <v/>
      </c>
      <c r="F49" s="483" t="str">
        <f>IF($E49="一般大学","A",(IF($E49="高校","B",(IF($E49="中学","C","")))))&amp;IF(競技者データ入力シート!$J46="男","M",(IF(競技者データ入力シート!$J46="女","W","")))</f>
        <v/>
      </c>
      <c r="G49" s="544" t="str">
        <f>IF(競技者データ入力シート!$S$2="","",競技者データ入力シート!$S$3)</f>
        <v/>
      </c>
      <c r="H49" s="483" t="str">
        <f>IF(競技者データ入力シート!K46="","",競技者データ入力シート!K46)</f>
        <v/>
      </c>
      <c r="I49" s="436"/>
      <c r="J49" s="448"/>
      <c r="K49" s="453"/>
      <c r="L49" s="553"/>
      <c r="M49" s="431"/>
    </row>
    <row r="50" spans="2:13" ht="19.3" customHeight="1">
      <c r="B50" s="391" t="str">
        <f>IF(D50="","",COUNT($B$11:B49)+1)</f>
        <v/>
      </c>
      <c r="C50" s="484" t="str">
        <f>IF(競技者データ入力シート!C47="","",競技者データ入力シート!C47)</f>
        <v/>
      </c>
      <c r="D50" s="485" t="str">
        <f>IF(競技者データ入力シート!D47="","",(競技者データ入力シート!D47&amp;"　"&amp;競技者データ入力シート!E47))</f>
        <v/>
      </c>
      <c r="E50" s="486" t="str">
        <f>IF(競技者データ入力シート!I47="","",競技者データ入力シート!I47)</f>
        <v/>
      </c>
      <c r="F50" s="487" t="str">
        <f>IF($E50="一般大学","A",(IF($E50="高校","B",(IF($E50="中学","C","")))))&amp;IF(競技者データ入力シート!$J47="男","M",(IF(競技者データ入力シート!$J47="女","W","")))</f>
        <v/>
      </c>
      <c r="G50" s="545" t="str">
        <f>IF(競技者データ入力シート!$S$2="","",競技者データ入力シート!$S$3)</f>
        <v/>
      </c>
      <c r="H50" s="487" t="str">
        <f>IF(競技者データ入力シート!K47="","",競技者データ入力シート!K47)</f>
        <v/>
      </c>
      <c r="I50" s="437"/>
      <c r="J50" s="449"/>
      <c r="K50" s="454"/>
      <c r="L50" s="554"/>
      <c r="M50" s="432"/>
    </row>
    <row r="51" spans="2:13" ht="19.3" customHeight="1">
      <c r="B51" s="392" t="str">
        <f>IF(D51="","",COUNT($B$11:B50)+1)</f>
        <v/>
      </c>
      <c r="C51" s="488" t="str">
        <f>IF(競技者データ入力シート!C48="","",競技者データ入力シート!C48)</f>
        <v/>
      </c>
      <c r="D51" s="489" t="str">
        <f>IF(競技者データ入力シート!D48="","",(競技者データ入力シート!D48&amp;"　"&amp;競技者データ入力シート!E48))</f>
        <v/>
      </c>
      <c r="E51" s="490" t="str">
        <f>IF(競技者データ入力シート!I48="","",競技者データ入力シート!I48)</f>
        <v/>
      </c>
      <c r="F51" s="491" t="str">
        <f>IF($E51="一般大学","A",(IF($E51="高校","B",(IF($E51="中学","C","")))))&amp;IF(競技者データ入力シート!$J48="男","M",(IF(競技者データ入力シート!$J48="女","W","")))</f>
        <v/>
      </c>
      <c r="G51" s="546" t="str">
        <f>IF(競技者データ入力シート!$S$2="","",競技者データ入力シート!$S$3)</f>
        <v/>
      </c>
      <c r="H51" s="491" t="str">
        <f>IF(競技者データ入力シート!K48="","",競技者データ入力シート!K48)</f>
        <v/>
      </c>
      <c r="I51" s="438"/>
      <c r="J51" s="450"/>
      <c r="K51" s="455"/>
      <c r="L51" s="555"/>
      <c r="M51" s="433"/>
    </row>
    <row r="52" spans="2:13" ht="19.3" customHeight="1">
      <c r="B52" s="390" t="str">
        <f>IF(D52="","",COUNT($B$11:B51)+1)</f>
        <v/>
      </c>
      <c r="C52" s="480" t="str">
        <f>IF(競技者データ入力シート!C49="","",競技者データ入力シート!C49)</f>
        <v/>
      </c>
      <c r="D52" s="481" t="str">
        <f>IF(競技者データ入力シート!D49="","",(競技者データ入力シート!D49&amp;"　"&amp;競技者データ入力シート!E49))</f>
        <v/>
      </c>
      <c r="E52" s="482" t="str">
        <f>IF(競技者データ入力シート!I49="","",競技者データ入力シート!I49)</f>
        <v/>
      </c>
      <c r="F52" s="483" t="str">
        <f>IF($E52="一般大学","A",(IF($E52="高校","B",(IF($E52="中学","C","")))))&amp;IF(競技者データ入力シート!$J49="男","M",(IF(競技者データ入力シート!$J49="女","W","")))</f>
        <v/>
      </c>
      <c r="G52" s="544" t="str">
        <f>IF(競技者データ入力シート!$S$2="","",競技者データ入力シート!$S$3)</f>
        <v/>
      </c>
      <c r="H52" s="483" t="str">
        <f>IF(競技者データ入力シート!K49="","",競技者データ入力シート!K49)</f>
        <v/>
      </c>
      <c r="I52" s="436"/>
      <c r="J52" s="448"/>
      <c r="K52" s="453"/>
      <c r="L52" s="553"/>
      <c r="M52" s="431"/>
    </row>
    <row r="53" spans="2:13" ht="19.3" customHeight="1">
      <c r="B53" s="390" t="str">
        <f>IF(D53="","",COUNT($B$11:B52)+1)</f>
        <v/>
      </c>
      <c r="C53" s="480" t="str">
        <f>IF(競技者データ入力シート!C50="","",競技者データ入力シート!C50)</f>
        <v/>
      </c>
      <c r="D53" s="481" t="str">
        <f>IF(競技者データ入力シート!D50="","",(競技者データ入力シート!D50&amp;"　"&amp;競技者データ入力シート!E50))</f>
        <v/>
      </c>
      <c r="E53" s="482" t="str">
        <f>IF(競技者データ入力シート!I50="","",競技者データ入力シート!I50)</f>
        <v/>
      </c>
      <c r="F53" s="483" t="str">
        <f>IF($E53="一般大学","A",(IF($E53="高校","B",(IF($E53="中学","C","")))))&amp;IF(競技者データ入力シート!$J50="男","M",(IF(競技者データ入力シート!$J50="女","W","")))</f>
        <v/>
      </c>
      <c r="G53" s="544" t="str">
        <f>IF(競技者データ入力シート!$S$2="","",競技者データ入力シート!$S$3)</f>
        <v/>
      </c>
      <c r="H53" s="483" t="str">
        <f>IF(競技者データ入力シート!K50="","",競技者データ入力シート!K50)</f>
        <v/>
      </c>
      <c r="I53" s="436"/>
      <c r="J53" s="448"/>
      <c r="K53" s="453"/>
      <c r="L53" s="553"/>
      <c r="M53" s="431"/>
    </row>
    <row r="54" spans="2:13" ht="19.3" customHeight="1">
      <c r="B54" s="390" t="str">
        <f>IF(D54="","",COUNT($B$11:B53)+1)</f>
        <v/>
      </c>
      <c r="C54" s="480" t="str">
        <f>IF(競技者データ入力シート!C51="","",競技者データ入力シート!C51)</f>
        <v/>
      </c>
      <c r="D54" s="481" t="str">
        <f>IF(競技者データ入力シート!D51="","",(競技者データ入力シート!D51&amp;"　"&amp;競技者データ入力シート!E51))</f>
        <v/>
      </c>
      <c r="E54" s="482" t="str">
        <f>IF(競技者データ入力シート!I51="","",競技者データ入力シート!I51)</f>
        <v/>
      </c>
      <c r="F54" s="483" t="str">
        <f>IF($E54="一般大学","A",(IF($E54="高校","B",(IF($E54="中学","C","")))))&amp;IF(競技者データ入力シート!$J51="男","M",(IF(競技者データ入力シート!$J51="女","W","")))</f>
        <v/>
      </c>
      <c r="G54" s="544" t="str">
        <f>IF(競技者データ入力シート!$S$2="","",競技者データ入力シート!$S$3)</f>
        <v/>
      </c>
      <c r="H54" s="483" t="str">
        <f>IF(競技者データ入力シート!K51="","",競技者データ入力シート!K51)</f>
        <v/>
      </c>
      <c r="I54" s="436"/>
      <c r="J54" s="448"/>
      <c r="K54" s="453"/>
      <c r="L54" s="553"/>
      <c r="M54" s="431"/>
    </row>
    <row r="55" spans="2:13" ht="19.3" customHeight="1">
      <c r="B55" s="391" t="str">
        <f>IF(D55="","",COUNT($B$11:B54)+1)</f>
        <v/>
      </c>
      <c r="C55" s="484" t="str">
        <f>IF(競技者データ入力シート!C52="","",競技者データ入力シート!C52)</f>
        <v/>
      </c>
      <c r="D55" s="485" t="str">
        <f>IF(競技者データ入力シート!D52="","",(競技者データ入力シート!D52&amp;"　"&amp;競技者データ入力シート!E52))</f>
        <v/>
      </c>
      <c r="E55" s="486" t="str">
        <f>IF(競技者データ入力シート!I52="","",競技者データ入力シート!I52)</f>
        <v/>
      </c>
      <c r="F55" s="487" t="str">
        <f>IF($E55="一般大学","A",(IF($E55="高校","B",(IF($E55="中学","C","")))))&amp;IF(競技者データ入力シート!$J52="男","M",(IF(競技者データ入力シート!$J52="女","W","")))</f>
        <v/>
      </c>
      <c r="G55" s="545" t="str">
        <f>IF(競技者データ入力シート!$S$2="","",競技者データ入力シート!$S$3)</f>
        <v/>
      </c>
      <c r="H55" s="487" t="str">
        <f>IF(競技者データ入力シート!K52="","",競技者データ入力シート!K52)</f>
        <v/>
      </c>
      <c r="I55" s="437"/>
      <c r="J55" s="449"/>
      <c r="K55" s="454"/>
      <c r="L55" s="554"/>
      <c r="M55" s="432"/>
    </row>
    <row r="56" spans="2:13" ht="19.3" customHeight="1">
      <c r="B56" s="392" t="str">
        <f>IF(D56="","",COUNT($B$11:B55)+1)</f>
        <v/>
      </c>
      <c r="C56" s="488" t="str">
        <f>IF(競技者データ入力シート!C53="","",競技者データ入力シート!C53)</f>
        <v/>
      </c>
      <c r="D56" s="489" t="str">
        <f>IF(競技者データ入力シート!D53="","",(競技者データ入力シート!D53&amp;"　"&amp;競技者データ入力シート!E53))</f>
        <v/>
      </c>
      <c r="E56" s="490" t="str">
        <f>IF(競技者データ入力シート!I53="","",競技者データ入力シート!I53)</f>
        <v/>
      </c>
      <c r="F56" s="491" t="str">
        <f>IF($E56="一般大学","A",(IF($E56="高校","B",(IF($E56="中学","C","")))))&amp;IF(競技者データ入力シート!$J53="男","M",(IF(競技者データ入力シート!$J53="女","W","")))</f>
        <v/>
      </c>
      <c r="G56" s="546" t="str">
        <f>IF(競技者データ入力シート!$S$2="","",競技者データ入力シート!$S$3)</f>
        <v/>
      </c>
      <c r="H56" s="491" t="str">
        <f>IF(競技者データ入力シート!K53="","",競技者データ入力シート!K53)</f>
        <v/>
      </c>
      <c r="I56" s="438"/>
      <c r="J56" s="450"/>
      <c r="K56" s="455"/>
      <c r="L56" s="555"/>
      <c r="M56" s="433"/>
    </row>
    <row r="57" spans="2:13" ht="19.3" customHeight="1">
      <c r="B57" s="390" t="str">
        <f>IF(D57="","",COUNT($B$11:B56)+1)</f>
        <v/>
      </c>
      <c r="C57" s="480" t="str">
        <f>IF(競技者データ入力シート!C54="","",競技者データ入力シート!C54)</f>
        <v/>
      </c>
      <c r="D57" s="481" t="str">
        <f>IF(競技者データ入力シート!D54="","",(競技者データ入力シート!D54&amp;"　"&amp;競技者データ入力シート!E54))</f>
        <v/>
      </c>
      <c r="E57" s="482" t="str">
        <f>IF(競技者データ入力シート!I54="","",競技者データ入力シート!I54)</f>
        <v/>
      </c>
      <c r="F57" s="483" t="str">
        <f>IF($E57="一般大学","A",(IF($E57="高校","B",(IF($E57="中学","C","")))))&amp;IF(競技者データ入力シート!$J54="男","M",(IF(競技者データ入力シート!$J54="女","W","")))</f>
        <v/>
      </c>
      <c r="G57" s="544" t="str">
        <f>IF(競技者データ入力シート!$S$2="","",競技者データ入力シート!$S$3)</f>
        <v/>
      </c>
      <c r="H57" s="483" t="str">
        <f>IF(競技者データ入力シート!K54="","",競技者データ入力シート!K54)</f>
        <v/>
      </c>
      <c r="I57" s="436"/>
      <c r="J57" s="448"/>
      <c r="K57" s="453"/>
      <c r="L57" s="553"/>
      <c r="M57" s="431"/>
    </row>
    <row r="58" spans="2:13" ht="19.3" customHeight="1">
      <c r="B58" s="390" t="str">
        <f>IF(D58="","",COUNT($B$11:B57)+1)</f>
        <v/>
      </c>
      <c r="C58" s="480" t="str">
        <f>IF(競技者データ入力シート!C55="","",競技者データ入力シート!C55)</f>
        <v/>
      </c>
      <c r="D58" s="481" t="str">
        <f>IF(競技者データ入力シート!D55="","",(競技者データ入力シート!D55&amp;"　"&amp;競技者データ入力シート!E55))</f>
        <v/>
      </c>
      <c r="E58" s="482" t="str">
        <f>IF(競技者データ入力シート!I55="","",競技者データ入力シート!I55)</f>
        <v/>
      </c>
      <c r="F58" s="483" t="str">
        <f>IF($E58="一般大学","A",(IF($E58="高校","B",(IF($E58="中学","C","")))))&amp;IF(競技者データ入力シート!$J55="男","M",(IF(競技者データ入力シート!$J55="女","W","")))</f>
        <v/>
      </c>
      <c r="G58" s="544" t="str">
        <f>IF(競技者データ入力シート!$S$2="","",競技者データ入力シート!$S$3)</f>
        <v/>
      </c>
      <c r="H58" s="483" t="str">
        <f>IF(競技者データ入力シート!K55="","",競技者データ入力シート!K55)</f>
        <v/>
      </c>
      <c r="I58" s="436"/>
      <c r="J58" s="448"/>
      <c r="K58" s="453"/>
      <c r="L58" s="553"/>
      <c r="M58" s="431"/>
    </row>
    <row r="59" spans="2:13" ht="19.3" customHeight="1">
      <c r="B59" s="390" t="str">
        <f>IF(D59="","",COUNT($B$11:B58)+1)</f>
        <v/>
      </c>
      <c r="C59" s="480" t="str">
        <f>IF(競技者データ入力シート!C56="","",競技者データ入力シート!C56)</f>
        <v/>
      </c>
      <c r="D59" s="481" t="str">
        <f>IF(競技者データ入力シート!D56="","",(競技者データ入力シート!D56&amp;"　"&amp;競技者データ入力シート!E56))</f>
        <v/>
      </c>
      <c r="E59" s="482" t="str">
        <f>IF(競技者データ入力シート!I56="","",競技者データ入力シート!I56)</f>
        <v/>
      </c>
      <c r="F59" s="483" t="str">
        <f>IF($E59="一般大学","A",(IF($E59="高校","B",(IF($E59="中学","C","")))))&amp;IF(競技者データ入力シート!$J56="男","M",(IF(競技者データ入力シート!$J56="女","W","")))</f>
        <v/>
      </c>
      <c r="G59" s="544" t="str">
        <f>IF(競技者データ入力シート!$S$2="","",競技者データ入力シート!$S$3)</f>
        <v/>
      </c>
      <c r="H59" s="483" t="str">
        <f>IF(競技者データ入力シート!K56="","",競技者データ入力シート!K56)</f>
        <v/>
      </c>
      <c r="I59" s="436"/>
      <c r="J59" s="448"/>
      <c r="K59" s="453"/>
      <c r="L59" s="553"/>
      <c r="M59" s="431"/>
    </row>
    <row r="60" spans="2:13" ht="19.3" customHeight="1" thickBot="1">
      <c r="B60" s="393" t="str">
        <f>IF(D60="","",COUNT($B$11:B59)+1)</f>
        <v/>
      </c>
      <c r="C60" s="492" t="str">
        <f>IF(競技者データ入力シート!C57="","",競技者データ入力シート!C57)</f>
        <v/>
      </c>
      <c r="D60" s="493" t="str">
        <f>IF(競技者データ入力シート!D57="","",(競技者データ入力シート!D57&amp;"　"&amp;競技者データ入力シート!E57))</f>
        <v/>
      </c>
      <c r="E60" s="494" t="str">
        <f>IF(競技者データ入力シート!I57="","",競技者データ入力シート!I57)</f>
        <v/>
      </c>
      <c r="F60" s="495" t="str">
        <f>IF($E60="一般大学","A",(IF($E60="高校","B",(IF($E60="中学","C","")))))&amp;IF(競技者データ入力シート!$J57="男","M",(IF(競技者データ入力シート!$J57="女","W","")))</f>
        <v/>
      </c>
      <c r="G60" s="547" t="str">
        <f>IF(競技者データ入力シート!$S$2="","",競技者データ入力シート!$S$3)</f>
        <v/>
      </c>
      <c r="H60" s="495" t="str">
        <f>IF(競技者データ入力シート!K57="","",競技者データ入力シート!K57)</f>
        <v/>
      </c>
      <c r="I60" s="439"/>
      <c r="J60" s="451"/>
      <c r="K60" s="456"/>
      <c r="L60" s="556"/>
      <c r="M60" s="434"/>
    </row>
    <row r="61" spans="2:13" ht="19.3" customHeight="1">
      <c r="I61" s="46"/>
      <c r="J61" s="46"/>
      <c r="K61" s="46"/>
      <c r="L61" s="46"/>
      <c r="M61" s="46"/>
    </row>
    <row r="62" spans="2:13" ht="19.3" customHeight="1">
      <c r="I62" s="46"/>
      <c r="J62" s="46"/>
      <c r="K62" s="46"/>
      <c r="L62" s="46"/>
      <c r="M62" s="46"/>
    </row>
    <row r="63" spans="2:13" ht="19.3" customHeight="1">
      <c r="I63" s="46"/>
      <c r="J63" s="46"/>
      <c r="K63" s="46"/>
      <c r="L63" s="46"/>
      <c r="M63" s="46"/>
    </row>
    <row r="64" spans="2:13">
      <c r="I64" s="46"/>
      <c r="J64" s="46"/>
      <c r="K64" s="46"/>
      <c r="L64" s="46"/>
      <c r="M64" s="46"/>
    </row>
    <row r="65" spans="9:13">
      <c r="I65" s="46"/>
      <c r="J65" s="46"/>
      <c r="K65" s="46"/>
      <c r="L65" s="46"/>
      <c r="M65" s="46"/>
    </row>
    <row r="66" spans="9:13">
      <c r="I66" s="46"/>
      <c r="J66" s="46"/>
      <c r="K66" s="46"/>
      <c r="L66" s="46"/>
      <c r="M66" s="46"/>
    </row>
    <row r="67" spans="9:13">
      <c r="I67" s="46"/>
      <c r="J67" s="46"/>
      <c r="K67" s="46"/>
      <c r="L67" s="46"/>
      <c r="M67" s="46"/>
    </row>
    <row r="68" spans="9:13">
      <c r="I68" s="46"/>
      <c r="J68" s="46"/>
      <c r="K68" s="46"/>
      <c r="L68" s="46"/>
      <c r="M68" s="46"/>
    </row>
    <row r="69" spans="9:13">
      <c r="I69" s="46"/>
      <c r="J69" s="46"/>
      <c r="K69" s="46"/>
      <c r="L69" s="46"/>
      <c r="M69" s="46"/>
    </row>
    <row r="70" spans="9:13">
      <c r="I70" s="46"/>
      <c r="J70" s="46"/>
      <c r="K70" s="46"/>
      <c r="L70" s="46"/>
      <c r="M70" s="46"/>
    </row>
    <row r="71" spans="9:13">
      <c r="I71" s="46"/>
      <c r="J71" s="46"/>
      <c r="K71" s="46"/>
      <c r="L71" s="46"/>
      <c r="M71" s="46"/>
    </row>
    <row r="72" spans="9:13">
      <c r="I72" s="46"/>
      <c r="J72" s="46"/>
      <c r="K72" s="46"/>
      <c r="L72" s="46"/>
      <c r="M72" s="46"/>
    </row>
    <row r="73" spans="9:13">
      <c r="I73" s="46"/>
      <c r="J73" s="46"/>
      <c r="K73" s="46"/>
      <c r="L73" s="46"/>
      <c r="M73" s="46"/>
    </row>
    <row r="74" spans="9:13">
      <c r="I74" s="46"/>
      <c r="J74" s="46"/>
      <c r="K74" s="46"/>
      <c r="L74" s="46"/>
      <c r="M74" s="46"/>
    </row>
    <row r="75" spans="9:13">
      <c r="I75" s="46"/>
      <c r="J75" s="46"/>
      <c r="K75" s="46"/>
      <c r="L75" s="46"/>
      <c r="M75" s="46"/>
    </row>
    <row r="76" spans="9:13">
      <c r="I76" s="46"/>
      <c r="J76" s="46"/>
      <c r="K76" s="46"/>
      <c r="L76" s="46"/>
      <c r="M76" s="46"/>
    </row>
    <row r="77" spans="9:13">
      <c r="I77" s="46"/>
      <c r="J77" s="46"/>
      <c r="K77" s="46"/>
      <c r="L77" s="46"/>
      <c r="M77" s="46"/>
    </row>
    <row r="78" spans="9:13">
      <c r="I78" s="46"/>
      <c r="J78" s="46"/>
      <c r="K78" s="46"/>
      <c r="L78" s="46"/>
      <c r="M78" s="46"/>
    </row>
    <row r="79" spans="9:13">
      <c r="I79" s="46"/>
      <c r="J79" s="46"/>
      <c r="K79" s="46"/>
      <c r="L79" s="46"/>
      <c r="M79" s="46"/>
    </row>
    <row r="80" spans="9:13">
      <c r="I80" s="46"/>
      <c r="J80" s="46"/>
      <c r="K80" s="46"/>
      <c r="L80" s="46"/>
      <c r="M80" s="46"/>
    </row>
    <row r="81" spans="9:13">
      <c r="I81" s="46"/>
      <c r="J81" s="46"/>
      <c r="K81" s="46"/>
      <c r="L81" s="46"/>
      <c r="M81" s="46"/>
    </row>
    <row r="82" spans="9:13">
      <c r="I82" s="46"/>
      <c r="J82" s="46"/>
      <c r="K82" s="46"/>
      <c r="L82" s="46"/>
      <c r="M82" s="46"/>
    </row>
    <row r="83" spans="9:13">
      <c r="I83" s="46"/>
      <c r="J83" s="46"/>
      <c r="K83" s="46"/>
      <c r="L83" s="46"/>
      <c r="M83" s="46"/>
    </row>
    <row r="84" spans="9:13">
      <c r="I84" s="46"/>
      <c r="J84" s="46"/>
      <c r="K84" s="46"/>
      <c r="L84" s="46"/>
      <c r="M84" s="46"/>
    </row>
    <row r="85" spans="9:13">
      <c r="I85" s="46"/>
      <c r="J85" s="46"/>
      <c r="K85" s="46"/>
      <c r="L85" s="46"/>
      <c r="M85" s="46"/>
    </row>
    <row r="86" spans="9:13">
      <c r="I86" s="46"/>
      <c r="J86" s="46"/>
      <c r="K86" s="46"/>
      <c r="L86" s="46"/>
      <c r="M86" s="46"/>
    </row>
    <row r="87" spans="9:13">
      <c r="I87" s="46"/>
      <c r="J87" s="46"/>
      <c r="K87" s="46"/>
      <c r="L87" s="46"/>
      <c r="M87" s="46"/>
    </row>
    <row r="88" spans="9:13">
      <c r="I88" s="46"/>
      <c r="J88" s="46"/>
      <c r="K88" s="46"/>
      <c r="L88" s="46"/>
      <c r="M88" s="46"/>
    </row>
    <row r="89" spans="9:13">
      <c r="I89" s="46"/>
      <c r="J89" s="46"/>
      <c r="K89" s="46"/>
      <c r="L89" s="46"/>
      <c r="M89" s="46"/>
    </row>
    <row r="90" spans="9:13">
      <c r="I90" s="46"/>
      <c r="J90" s="46"/>
      <c r="K90" s="46"/>
      <c r="L90" s="46"/>
      <c r="M90" s="46"/>
    </row>
    <row r="91" spans="9:13">
      <c r="I91" s="46"/>
      <c r="J91" s="46"/>
      <c r="K91" s="46"/>
      <c r="L91" s="46"/>
      <c r="M91" s="46"/>
    </row>
    <row r="92" spans="9:13">
      <c r="I92" s="46"/>
      <c r="J92" s="46"/>
      <c r="K92" s="46"/>
      <c r="L92" s="46"/>
      <c r="M92" s="46"/>
    </row>
    <row r="93" spans="9:13">
      <c r="I93" s="46"/>
      <c r="J93" s="46"/>
      <c r="K93" s="46"/>
      <c r="L93" s="46"/>
      <c r="M93" s="46"/>
    </row>
    <row r="94" spans="9:13">
      <c r="I94" s="46"/>
      <c r="J94" s="46"/>
      <c r="K94" s="46"/>
      <c r="L94" s="46"/>
      <c r="M94" s="46"/>
    </row>
    <row r="95" spans="9:13">
      <c r="I95" s="46"/>
      <c r="J95" s="46"/>
      <c r="K95" s="46"/>
      <c r="L95" s="46"/>
      <c r="M95" s="46"/>
    </row>
    <row r="96" spans="9:13">
      <c r="I96" s="46"/>
      <c r="J96" s="46"/>
      <c r="K96" s="46"/>
      <c r="L96" s="46"/>
      <c r="M96" s="46"/>
    </row>
    <row r="97" spans="9:13">
      <c r="I97" s="46"/>
      <c r="J97" s="46"/>
      <c r="K97" s="46"/>
      <c r="L97" s="46"/>
      <c r="M97" s="46"/>
    </row>
    <row r="98" spans="9:13">
      <c r="I98" s="46"/>
      <c r="J98" s="46"/>
      <c r="K98" s="46"/>
      <c r="L98" s="46"/>
      <c r="M98" s="46"/>
    </row>
    <row r="99" spans="9:13">
      <c r="I99" s="46"/>
      <c r="J99" s="46"/>
      <c r="K99" s="46"/>
      <c r="L99" s="46"/>
      <c r="M99" s="46"/>
    </row>
    <row r="100" spans="9:13">
      <c r="I100" s="46"/>
      <c r="J100" s="46"/>
      <c r="K100" s="46"/>
      <c r="L100" s="46"/>
      <c r="M100" s="46"/>
    </row>
    <row r="101" spans="9:13">
      <c r="I101" s="46"/>
      <c r="J101" s="46"/>
      <c r="K101" s="46"/>
      <c r="L101" s="46"/>
      <c r="M101" s="46"/>
    </row>
    <row r="102" spans="9:13">
      <c r="I102" s="46"/>
      <c r="J102" s="46"/>
      <c r="K102" s="46"/>
      <c r="L102" s="46"/>
      <c r="M102" s="46"/>
    </row>
    <row r="103" spans="9:13">
      <c r="I103" s="46"/>
      <c r="J103" s="46"/>
      <c r="K103" s="46"/>
      <c r="L103" s="46"/>
      <c r="M103" s="46"/>
    </row>
    <row r="104" spans="9:13">
      <c r="I104" s="46"/>
      <c r="J104" s="46"/>
      <c r="K104" s="46"/>
      <c r="L104" s="46"/>
      <c r="M104" s="46"/>
    </row>
    <row r="105" spans="9:13">
      <c r="I105" s="46"/>
      <c r="J105" s="46"/>
      <c r="K105" s="46"/>
      <c r="L105" s="46"/>
      <c r="M105" s="46"/>
    </row>
    <row r="106" spans="9:13">
      <c r="I106" s="46"/>
      <c r="J106" s="46"/>
      <c r="K106" s="46"/>
      <c r="L106" s="46"/>
      <c r="M106" s="46"/>
    </row>
    <row r="107" spans="9:13">
      <c r="I107" s="46"/>
      <c r="J107" s="46"/>
      <c r="K107" s="46"/>
      <c r="L107" s="46"/>
      <c r="M107" s="46"/>
    </row>
    <row r="108" spans="9:13">
      <c r="I108" s="46"/>
      <c r="J108" s="46"/>
      <c r="K108" s="46"/>
      <c r="L108" s="46"/>
      <c r="M108" s="46"/>
    </row>
    <row r="109" spans="9:13">
      <c r="I109" s="46"/>
      <c r="J109" s="46"/>
      <c r="K109" s="46"/>
      <c r="L109" s="46"/>
      <c r="M109" s="46"/>
    </row>
    <row r="110" spans="9:13">
      <c r="I110" s="46"/>
      <c r="J110" s="46"/>
      <c r="K110" s="46"/>
      <c r="L110" s="46"/>
      <c r="M110" s="46"/>
    </row>
    <row r="111" spans="9:13">
      <c r="I111" s="46"/>
      <c r="J111" s="46"/>
      <c r="K111" s="46"/>
      <c r="L111" s="46"/>
      <c r="M111" s="46"/>
    </row>
    <row r="112" spans="9:13">
      <c r="I112" s="46"/>
      <c r="J112" s="46"/>
      <c r="K112" s="46"/>
      <c r="L112" s="46"/>
      <c r="M112" s="46"/>
    </row>
    <row r="113" spans="9:13">
      <c r="I113" s="46"/>
      <c r="J113" s="46"/>
      <c r="K113" s="46"/>
      <c r="L113" s="46"/>
      <c r="M113" s="46"/>
    </row>
    <row r="114" spans="9:13">
      <c r="I114" s="46"/>
      <c r="J114" s="46"/>
      <c r="K114" s="46"/>
      <c r="L114" s="46"/>
      <c r="M114" s="46"/>
    </row>
    <row r="115" spans="9:13">
      <c r="I115" s="46"/>
      <c r="J115" s="46"/>
      <c r="K115" s="46"/>
      <c r="L115" s="46"/>
      <c r="M115" s="46"/>
    </row>
    <row r="116" spans="9:13">
      <c r="I116" s="46"/>
      <c r="J116" s="46"/>
      <c r="K116" s="46"/>
      <c r="L116" s="46"/>
      <c r="M116" s="46"/>
    </row>
    <row r="117" spans="9:13">
      <c r="I117" s="46"/>
      <c r="J117" s="46"/>
      <c r="K117" s="46"/>
      <c r="L117" s="46"/>
      <c r="M117" s="46"/>
    </row>
    <row r="118" spans="9:13">
      <c r="I118" s="46"/>
      <c r="J118" s="46"/>
      <c r="K118" s="46"/>
      <c r="L118" s="46"/>
      <c r="M118" s="46"/>
    </row>
    <row r="119" spans="9:13">
      <c r="I119" s="46"/>
      <c r="J119" s="46"/>
      <c r="K119" s="46"/>
      <c r="L119" s="46"/>
      <c r="M119" s="46"/>
    </row>
    <row r="120" spans="9:13">
      <c r="I120" s="46"/>
      <c r="J120" s="46"/>
      <c r="K120" s="46"/>
      <c r="L120" s="46"/>
      <c r="M120" s="46"/>
    </row>
    <row r="121" spans="9:13">
      <c r="I121" s="46"/>
      <c r="J121" s="46"/>
      <c r="K121" s="46"/>
      <c r="L121" s="46"/>
      <c r="M121" s="46"/>
    </row>
    <row r="122" spans="9:13">
      <c r="I122" s="46"/>
      <c r="J122" s="46"/>
      <c r="K122" s="46"/>
      <c r="L122" s="46"/>
      <c r="M122" s="46"/>
    </row>
    <row r="123" spans="9:13">
      <c r="I123" s="46"/>
      <c r="J123" s="46"/>
      <c r="K123" s="46"/>
      <c r="L123" s="46"/>
      <c r="M123" s="46"/>
    </row>
    <row r="124" spans="9:13">
      <c r="I124" s="46"/>
      <c r="J124" s="46"/>
      <c r="K124" s="46"/>
      <c r="L124" s="46"/>
      <c r="M124" s="46"/>
    </row>
    <row r="125" spans="9:13">
      <c r="I125" s="46"/>
      <c r="J125" s="46"/>
      <c r="K125" s="46"/>
      <c r="L125" s="46"/>
      <c r="M125" s="46"/>
    </row>
    <row r="126" spans="9:13">
      <c r="I126" s="46"/>
      <c r="J126" s="46"/>
      <c r="K126" s="46"/>
      <c r="L126" s="46"/>
      <c r="M126" s="46"/>
    </row>
    <row r="127" spans="9:13">
      <c r="I127" s="46"/>
      <c r="J127" s="46"/>
      <c r="K127" s="46"/>
      <c r="L127" s="46"/>
      <c r="M127" s="46"/>
    </row>
    <row r="128" spans="9:13">
      <c r="I128" s="46"/>
      <c r="J128" s="46"/>
      <c r="K128" s="46"/>
      <c r="L128" s="46"/>
      <c r="M128" s="46"/>
    </row>
    <row r="129" spans="9:13">
      <c r="I129" s="46"/>
      <c r="J129" s="46"/>
      <c r="K129" s="46"/>
      <c r="L129" s="46"/>
      <c r="M129" s="46"/>
    </row>
    <row r="130" spans="9:13">
      <c r="I130" s="46"/>
      <c r="J130" s="46"/>
      <c r="K130" s="46"/>
      <c r="L130" s="46"/>
      <c r="M130" s="46"/>
    </row>
    <row r="131" spans="9:13">
      <c r="I131" s="46"/>
      <c r="J131" s="46"/>
      <c r="K131" s="46"/>
      <c r="L131" s="46"/>
      <c r="M131" s="46"/>
    </row>
    <row r="132" spans="9:13">
      <c r="I132" s="46"/>
      <c r="J132" s="46"/>
      <c r="K132" s="46"/>
      <c r="L132" s="46"/>
      <c r="M132" s="46"/>
    </row>
    <row r="133" spans="9:13">
      <c r="I133" s="46"/>
      <c r="J133" s="46"/>
      <c r="K133" s="46"/>
      <c r="L133" s="46"/>
      <c r="M133" s="46"/>
    </row>
    <row r="134" spans="9:13">
      <c r="I134" s="46"/>
      <c r="J134" s="46"/>
      <c r="K134" s="46"/>
      <c r="L134" s="46"/>
      <c r="M134" s="46"/>
    </row>
    <row r="135" spans="9:13">
      <c r="I135" s="46"/>
      <c r="J135" s="46"/>
      <c r="K135" s="46"/>
      <c r="L135" s="46"/>
      <c r="M135" s="46"/>
    </row>
    <row r="136" spans="9:13">
      <c r="I136" s="46"/>
      <c r="J136" s="46"/>
      <c r="K136" s="46"/>
      <c r="L136" s="46"/>
      <c r="M136" s="46"/>
    </row>
    <row r="137" spans="9:13">
      <c r="I137" s="46"/>
      <c r="J137" s="46"/>
      <c r="K137" s="46"/>
      <c r="L137" s="46"/>
      <c r="M137" s="46"/>
    </row>
    <row r="138" spans="9:13">
      <c r="I138" s="46"/>
      <c r="J138" s="46"/>
      <c r="K138" s="46"/>
      <c r="L138" s="46"/>
      <c r="M138" s="46"/>
    </row>
    <row r="139" spans="9:13">
      <c r="I139" s="46"/>
      <c r="J139" s="46"/>
      <c r="K139" s="46"/>
      <c r="L139" s="46"/>
      <c r="M139" s="46"/>
    </row>
    <row r="140" spans="9:13">
      <c r="I140" s="46"/>
      <c r="J140" s="46"/>
      <c r="K140" s="46"/>
      <c r="L140" s="46"/>
      <c r="M140" s="46"/>
    </row>
    <row r="141" spans="9:13">
      <c r="I141" s="46"/>
      <c r="J141" s="46"/>
      <c r="K141" s="46"/>
      <c r="L141" s="46"/>
      <c r="M141" s="46"/>
    </row>
    <row r="142" spans="9:13">
      <c r="I142" s="46"/>
      <c r="J142" s="46"/>
      <c r="K142" s="46"/>
      <c r="L142" s="46"/>
      <c r="M142" s="46"/>
    </row>
    <row r="143" spans="9:13">
      <c r="I143" s="46"/>
      <c r="J143" s="46"/>
      <c r="K143" s="46"/>
      <c r="L143" s="46"/>
      <c r="M143" s="46"/>
    </row>
    <row r="144" spans="9:13">
      <c r="I144" s="46"/>
      <c r="J144" s="46"/>
      <c r="K144" s="46"/>
      <c r="L144" s="46"/>
      <c r="M144" s="46"/>
    </row>
    <row r="145" spans="9:13">
      <c r="I145" s="46"/>
      <c r="J145" s="46"/>
      <c r="K145" s="46"/>
      <c r="L145" s="46"/>
      <c r="M145" s="46"/>
    </row>
    <row r="146" spans="9:13">
      <c r="I146" s="46"/>
      <c r="J146" s="46"/>
      <c r="K146" s="46"/>
      <c r="L146" s="46"/>
      <c r="M146" s="46"/>
    </row>
    <row r="147" spans="9:13">
      <c r="I147" s="46"/>
      <c r="J147" s="46"/>
      <c r="K147" s="46"/>
      <c r="L147" s="46"/>
      <c r="M147" s="46"/>
    </row>
    <row r="148" spans="9:13">
      <c r="I148" s="46"/>
      <c r="J148" s="46"/>
      <c r="K148" s="46"/>
      <c r="L148" s="46"/>
      <c r="M148" s="46"/>
    </row>
    <row r="149" spans="9:13">
      <c r="I149" s="46"/>
      <c r="J149" s="46"/>
      <c r="K149" s="46"/>
      <c r="L149" s="46"/>
      <c r="M149" s="46"/>
    </row>
    <row r="150" spans="9:13">
      <c r="I150" s="46"/>
      <c r="J150" s="46"/>
      <c r="K150" s="46"/>
      <c r="L150" s="46"/>
      <c r="M150" s="46"/>
    </row>
    <row r="151" spans="9:13">
      <c r="I151" s="46"/>
      <c r="J151" s="46"/>
      <c r="K151" s="46"/>
      <c r="L151" s="46"/>
      <c r="M151" s="46"/>
    </row>
    <row r="152" spans="9:13">
      <c r="I152" s="46"/>
      <c r="J152" s="46"/>
      <c r="K152" s="46"/>
      <c r="L152" s="46"/>
      <c r="M152" s="46"/>
    </row>
    <row r="153" spans="9:13">
      <c r="I153" s="46"/>
      <c r="J153" s="46"/>
      <c r="K153" s="46"/>
      <c r="L153" s="46"/>
      <c r="M153" s="46"/>
    </row>
    <row r="154" spans="9:13">
      <c r="I154" s="46"/>
      <c r="J154" s="46"/>
      <c r="K154" s="46"/>
      <c r="L154" s="46"/>
      <c r="M154" s="46"/>
    </row>
    <row r="155" spans="9:13">
      <c r="I155" s="46"/>
      <c r="J155" s="46"/>
      <c r="K155" s="46"/>
      <c r="L155" s="46"/>
      <c r="M155" s="46"/>
    </row>
    <row r="156" spans="9:13">
      <c r="I156" s="46"/>
      <c r="J156" s="46"/>
      <c r="K156" s="46"/>
      <c r="L156" s="46"/>
      <c r="M156" s="46"/>
    </row>
    <row r="157" spans="9:13">
      <c r="I157" s="46"/>
      <c r="J157" s="46"/>
      <c r="K157" s="46"/>
      <c r="L157" s="46"/>
      <c r="M157" s="46"/>
    </row>
    <row r="158" spans="9:13">
      <c r="I158" s="46"/>
      <c r="J158" s="46"/>
      <c r="K158" s="46"/>
      <c r="L158" s="46"/>
      <c r="M158" s="46"/>
    </row>
    <row r="159" spans="9:13">
      <c r="I159" s="46"/>
      <c r="J159" s="46"/>
      <c r="K159" s="46"/>
      <c r="L159" s="46"/>
      <c r="M159" s="46"/>
    </row>
    <row r="160" spans="9:13">
      <c r="I160" s="46"/>
      <c r="J160" s="46"/>
      <c r="K160" s="46"/>
      <c r="L160" s="46"/>
      <c r="M160" s="46"/>
    </row>
    <row r="161" spans="9:13">
      <c r="I161" s="46"/>
      <c r="J161" s="46"/>
      <c r="K161" s="46"/>
      <c r="L161" s="46"/>
      <c r="M161" s="46"/>
    </row>
    <row r="162" spans="9:13">
      <c r="I162" s="46"/>
      <c r="J162" s="46"/>
      <c r="K162" s="46"/>
      <c r="L162" s="46"/>
      <c r="M162" s="46"/>
    </row>
    <row r="163" spans="9:13">
      <c r="I163" s="46"/>
      <c r="J163" s="46"/>
      <c r="K163" s="46"/>
      <c r="L163" s="46"/>
      <c r="M163" s="46"/>
    </row>
    <row r="164" spans="9:13">
      <c r="I164" s="46"/>
      <c r="J164" s="46"/>
      <c r="K164" s="46"/>
      <c r="L164" s="46"/>
      <c r="M164" s="46"/>
    </row>
    <row r="165" spans="9:13">
      <c r="I165" s="46"/>
      <c r="J165" s="46"/>
      <c r="K165" s="46"/>
      <c r="L165" s="46"/>
      <c r="M165" s="46"/>
    </row>
    <row r="166" spans="9:13">
      <c r="I166" s="46"/>
      <c r="J166" s="46"/>
      <c r="K166" s="46"/>
      <c r="L166" s="46"/>
      <c r="M166" s="46"/>
    </row>
    <row r="167" spans="9:13">
      <c r="I167" s="46"/>
      <c r="J167" s="46"/>
      <c r="K167" s="46"/>
      <c r="L167" s="46"/>
      <c r="M167" s="46"/>
    </row>
    <row r="168" spans="9:13">
      <c r="I168" s="46"/>
      <c r="J168" s="46"/>
      <c r="K168" s="46"/>
      <c r="L168" s="46"/>
      <c r="M168" s="46"/>
    </row>
    <row r="169" spans="9:13">
      <c r="I169" s="46"/>
      <c r="J169" s="46"/>
      <c r="K169" s="46"/>
      <c r="L169" s="46"/>
      <c r="M169" s="46"/>
    </row>
    <row r="170" spans="9:13">
      <c r="I170" s="46"/>
      <c r="J170" s="46"/>
      <c r="K170" s="46"/>
      <c r="L170" s="46"/>
      <c r="M170" s="46"/>
    </row>
    <row r="171" spans="9:13">
      <c r="I171" s="46"/>
      <c r="J171" s="46"/>
      <c r="K171" s="46"/>
      <c r="L171" s="46"/>
      <c r="M171" s="46"/>
    </row>
    <row r="172" spans="9:13">
      <c r="I172" s="46"/>
      <c r="J172" s="46"/>
      <c r="K172" s="46"/>
      <c r="L172" s="46"/>
      <c r="M172" s="46"/>
    </row>
    <row r="173" spans="9:13">
      <c r="I173" s="46"/>
      <c r="J173" s="46"/>
      <c r="K173" s="46"/>
      <c r="L173" s="46"/>
      <c r="M173" s="46"/>
    </row>
    <row r="174" spans="9:13">
      <c r="I174" s="46"/>
      <c r="J174" s="46"/>
      <c r="K174" s="46"/>
      <c r="L174" s="46"/>
      <c r="M174" s="46"/>
    </row>
    <row r="175" spans="9:13">
      <c r="I175" s="46"/>
      <c r="J175" s="46"/>
      <c r="K175" s="46"/>
      <c r="L175" s="46"/>
      <c r="M175" s="46"/>
    </row>
    <row r="176" spans="9:13">
      <c r="I176" s="46"/>
      <c r="J176" s="46"/>
      <c r="K176" s="46"/>
      <c r="L176" s="46"/>
      <c r="M176" s="46"/>
    </row>
    <row r="177" spans="9:13">
      <c r="I177" s="46"/>
      <c r="J177" s="46"/>
      <c r="K177" s="46"/>
      <c r="L177" s="46"/>
      <c r="M177" s="46"/>
    </row>
    <row r="178" spans="9:13">
      <c r="I178" s="46"/>
      <c r="J178" s="46"/>
      <c r="K178" s="46"/>
      <c r="L178" s="46"/>
      <c r="M178" s="46"/>
    </row>
    <row r="179" spans="9:13">
      <c r="I179" s="46"/>
      <c r="J179" s="46"/>
      <c r="K179" s="46"/>
      <c r="L179" s="46"/>
      <c r="M179" s="46"/>
    </row>
    <row r="180" spans="9:13">
      <c r="I180" s="46"/>
      <c r="J180" s="46"/>
      <c r="K180" s="46"/>
      <c r="L180" s="46"/>
      <c r="M180" s="46"/>
    </row>
    <row r="181" spans="9:13">
      <c r="I181" s="46"/>
      <c r="J181" s="46"/>
      <c r="K181" s="46"/>
      <c r="L181" s="46"/>
      <c r="M181" s="46"/>
    </row>
    <row r="182" spans="9:13">
      <c r="I182" s="46"/>
      <c r="J182" s="46"/>
      <c r="K182" s="46"/>
      <c r="L182" s="46"/>
      <c r="M182" s="46"/>
    </row>
    <row r="183" spans="9:13">
      <c r="I183" s="46"/>
      <c r="J183" s="46"/>
      <c r="K183" s="46"/>
      <c r="L183" s="46"/>
      <c r="M183" s="46"/>
    </row>
    <row r="184" spans="9:13">
      <c r="I184" s="46"/>
      <c r="J184" s="46"/>
      <c r="K184" s="46"/>
      <c r="L184" s="46"/>
      <c r="M184" s="46"/>
    </row>
    <row r="185" spans="9:13">
      <c r="I185" s="46"/>
      <c r="J185" s="46"/>
      <c r="K185" s="46"/>
      <c r="L185" s="46"/>
      <c r="M185" s="46"/>
    </row>
    <row r="186" spans="9:13">
      <c r="I186" s="46"/>
      <c r="J186" s="46"/>
      <c r="K186" s="46"/>
      <c r="L186" s="46"/>
      <c r="M186" s="46"/>
    </row>
    <row r="187" spans="9:13">
      <c r="I187" s="46"/>
      <c r="J187" s="46"/>
      <c r="K187" s="46"/>
      <c r="L187" s="46"/>
      <c r="M187" s="46"/>
    </row>
    <row r="188" spans="9:13">
      <c r="I188" s="46"/>
      <c r="J188" s="46"/>
      <c r="K188" s="46"/>
      <c r="L188" s="46"/>
      <c r="M188" s="46"/>
    </row>
    <row r="189" spans="9:13">
      <c r="I189" s="46"/>
      <c r="J189" s="46"/>
      <c r="K189" s="46"/>
      <c r="L189" s="46"/>
      <c r="M189" s="46"/>
    </row>
    <row r="190" spans="9:13">
      <c r="I190" s="46"/>
      <c r="J190" s="46"/>
      <c r="K190" s="46"/>
      <c r="L190" s="46"/>
      <c r="M190" s="46"/>
    </row>
    <row r="191" spans="9:13">
      <c r="I191" s="46"/>
      <c r="J191" s="46"/>
      <c r="K191" s="46"/>
      <c r="L191" s="46"/>
      <c r="M191" s="46"/>
    </row>
    <row r="192" spans="9:13">
      <c r="I192" s="46"/>
      <c r="J192" s="46"/>
      <c r="K192" s="46"/>
      <c r="L192" s="46"/>
      <c r="M192" s="46"/>
    </row>
    <row r="193" spans="9:13">
      <c r="I193" s="46"/>
      <c r="J193" s="46"/>
      <c r="K193" s="46"/>
      <c r="L193" s="46"/>
      <c r="M193" s="46"/>
    </row>
    <row r="194" spans="9:13">
      <c r="I194" s="46"/>
      <c r="J194" s="46"/>
      <c r="K194" s="46"/>
      <c r="L194" s="46"/>
      <c r="M194" s="46"/>
    </row>
    <row r="195" spans="9:13">
      <c r="I195" s="46"/>
      <c r="J195" s="46"/>
      <c r="K195" s="46"/>
      <c r="L195" s="46"/>
      <c r="M195" s="46"/>
    </row>
    <row r="196" spans="9:13">
      <c r="I196" s="46"/>
      <c r="J196" s="46"/>
      <c r="K196" s="46"/>
      <c r="L196" s="46"/>
      <c r="M196" s="46"/>
    </row>
    <row r="197" spans="9:13">
      <c r="I197" s="46"/>
      <c r="J197" s="46"/>
      <c r="K197" s="46"/>
      <c r="L197" s="46"/>
      <c r="M197" s="46"/>
    </row>
    <row r="198" spans="9:13">
      <c r="I198" s="46"/>
      <c r="J198" s="46"/>
      <c r="K198" s="46"/>
      <c r="L198" s="46"/>
      <c r="M198" s="46"/>
    </row>
    <row r="199" spans="9:13">
      <c r="I199" s="46"/>
      <c r="J199" s="46"/>
      <c r="K199" s="46"/>
      <c r="L199" s="46"/>
      <c r="M199" s="46"/>
    </row>
    <row r="200" spans="9:13">
      <c r="I200" s="46"/>
      <c r="J200" s="46"/>
      <c r="K200" s="46"/>
      <c r="L200" s="46"/>
      <c r="M200" s="46"/>
    </row>
    <row r="201" spans="9:13">
      <c r="I201" s="46"/>
      <c r="J201" s="46"/>
      <c r="K201" s="46"/>
      <c r="L201" s="46"/>
      <c r="M201" s="46"/>
    </row>
    <row r="202" spans="9:13">
      <c r="I202" s="46"/>
      <c r="J202" s="46"/>
      <c r="K202" s="46"/>
      <c r="L202" s="46"/>
      <c r="M202" s="46"/>
    </row>
    <row r="203" spans="9:13">
      <c r="I203" s="46"/>
      <c r="J203" s="46"/>
      <c r="K203" s="46"/>
      <c r="L203" s="46"/>
      <c r="M203" s="46"/>
    </row>
    <row r="204" spans="9:13">
      <c r="I204" s="46"/>
      <c r="J204" s="46"/>
      <c r="K204" s="46"/>
      <c r="L204" s="46"/>
      <c r="M204" s="46"/>
    </row>
    <row r="205" spans="9:13">
      <c r="I205" s="46"/>
      <c r="J205" s="46"/>
      <c r="K205" s="46"/>
      <c r="L205" s="46"/>
      <c r="M205" s="46"/>
    </row>
    <row r="206" spans="9:13">
      <c r="I206" s="46"/>
      <c r="J206" s="46"/>
      <c r="K206" s="46"/>
      <c r="L206" s="46"/>
      <c r="M206" s="46"/>
    </row>
    <row r="207" spans="9:13">
      <c r="I207" s="46"/>
      <c r="J207" s="46"/>
      <c r="K207" s="46"/>
      <c r="L207" s="46"/>
      <c r="M207" s="46"/>
    </row>
    <row r="208" spans="9:13">
      <c r="I208" s="46"/>
      <c r="J208" s="46"/>
      <c r="K208" s="46"/>
      <c r="L208" s="46"/>
      <c r="M208" s="46"/>
    </row>
    <row r="209" spans="9:13">
      <c r="I209" s="46"/>
      <c r="J209" s="46"/>
      <c r="K209" s="46"/>
      <c r="L209" s="46"/>
      <c r="M209" s="46"/>
    </row>
    <row r="210" spans="9:13">
      <c r="I210" s="46"/>
      <c r="J210" s="46"/>
      <c r="K210" s="46"/>
      <c r="L210" s="46"/>
      <c r="M210" s="46"/>
    </row>
    <row r="211" spans="9:13">
      <c r="I211" s="46"/>
      <c r="J211" s="46"/>
      <c r="K211" s="46"/>
      <c r="L211" s="46"/>
      <c r="M211" s="46"/>
    </row>
    <row r="212" spans="9:13">
      <c r="I212" s="46"/>
      <c r="J212" s="46"/>
      <c r="K212" s="46"/>
      <c r="L212" s="46"/>
      <c r="M212" s="46"/>
    </row>
    <row r="213" spans="9:13">
      <c r="I213" s="46"/>
      <c r="J213" s="46"/>
      <c r="K213" s="46"/>
      <c r="L213" s="46"/>
      <c r="M213" s="46"/>
    </row>
    <row r="214" spans="9:13">
      <c r="I214" s="46"/>
      <c r="J214" s="46"/>
      <c r="K214" s="46"/>
      <c r="L214" s="46"/>
      <c r="M214" s="46"/>
    </row>
    <row r="215" spans="9:13">
      <c r="I215" s="46"/>
      <c r="J215" s="46"/>
      <c r="K215" s="46"/>
      <c r="L215" s="46"/>
      <c r="M215" s="46"/>
    </row>
    <row r="216" spans="9:13">
      <c r="I216" s="46"/>
      <c r="J216" s="46"/>
      <c r="K216" s="46"/>
      <c r="L216" s="46"/>
      <c r="M216" s="46"/>
    </row>
    <row r="217" spans="9:13">
      <c r="I217" s="46"/>
      <c r="J217" s="46"/>
      <c r="K217" s="46"/>
      <c r="L217" s="46"/>
      <c r="M217" s="46"/>
    </row>
    <row r="218" spans="9:13">
      <c r="I218" s="46"/>
      <c r="J218" s="46"/>
      <c r="K218" s="46"/>
      <c r="L218" s="46"/>
      <c r="M218" s="46"/>
    </row>
    <row r="219" spans="9:13">
      <c r="I219" s="46"/>
      <c r="J219" s="46"/>
      <c r="K219" s="46"/>
      <c r="L219" s="46"/>
      <c r="M219" s="46"/>
    </row>
    <row r="220" spans="9:13">
      <c r="I220" s="46"/>
      <c r="J220" s="46"/>
      <c r="K220" s="46"/>
      <c r="L220" s="46"/>
      <c r="M220" s="46"/>
    </row>
    <row r="221" spans="9:13">
      <c r="I221" s="46"/>
      <c r="J221" s="46"/>
      <c r="K221" s="46"/>
      <c r="L221" s="46"/>
      <c r="M221" s="46"/>
    </row>
    <row r="222" spans="9:13">
      <c r="I222" s="46"/>
      <c r="J222" s="46"/>
      <c r="K222" s="46"/>
      <c r="L222" s="46"/>
      <c r="M222" s="46"/>
    </row>
    <row r="223" spans="9:13">
      <c r="I223" s="46"/>
      <c r="J223" s="46"/>
      <c r="K223" s="46"/>
      <c r="L223" s="46"/>
      <c r="M223" s="46"/>
    </row>
    <row r="224" spans="9:13">
      <c r="I224" s="46"/>
      <c r="J224" s="46"/>
      <c r="K224" s="46"/>
      <c r="L224" s="46"/>
      <c r="M224" s="46"/>
    </row>
    <row r="225" spans="9:13">
      <c r="I225" s="46"/>
      <c r="J225" s="46"/>
      <c r="K225" s="46"/>
      <c r="L225" s="46"/>
      <c r="M225" s="46"/>
    </row>
    <row r="226" spans="9:13">
      <c r="I226" s="46"/>
      <c r="J226" s="46"/>
      <c r="K226" s="46"/>
      <c r="L226" s="46"/>
      <c r="M226" s="46"/>
    </row>
    <row r="227" spans="9:13">
      <c r="I227" s="46"/>
      <c r="J227" s="46"/>
      <c r="K227" s="46"/>
      <c r="L227" s="46"/>
      <c r="M227" s="46"/>
    </row>
    <row r="228" spans="9:13">
      <c r="I228" s="46"/>
      <c r="J228" s="46"/>
      <c r="K228" s="46"/>
      <c r="L228" s="46"/>
      <c r="M228" s="46"/>
    </row>
    <row r="229" spans="9:13">
      <c r="I229" s="46"/>
      <c r="J229" s="46"/>
      <c r="K229" s="46"/>
      <c r="L229" s="46"/>
      <c r="M229" s="46"/>
    </row>
    <row r="230" spans="9:13">
      <c r="I230" s="46"/>
      <c r="J230" s="46"/>
      <c r="K230" s="46"/>
      <c r="L230" s="46"/>
      <c r="M230" s="46"/>
    </row>
    <row r="231" spans="9:13">
      <c r="I231" s="46"/>
      <c r="J231" s="46"/>
      <c r="K231" s="46"/>
      <c r="L231" s="46"/>
      <c r="M231" s="46"/>
    </row>
    <row r="232" spans="9:13">
      <c r="I232" s="46"/>
      <c r="J232" s="46"/>
      <c r="K232" s="46"/>
      <c r="L232" s="46"/>
      <c r="M232" s="46"/>
    </row>
    <row r="233" spans="9:13">
      <c r="I233" s="46"/>
      <c r="J233" s="46"/>
      <c r="K233" s="46"/>
      <c r="L233" s="46"/>
      <c r="M233" s="46"/>
    </row>
    <row r="234" spans="9:13">
      <c r="I234" s="46"/>
      <c r="J234" s="46"/>
      <c r="K234" s="46"/>
      <c r="L234" s="46"/>
      <c r="M234" s="46"/>
    </row>
    <row r="235" spans="9:13">
      <c r="I235" s="46"/>
      <c r="J235" s="46"/>
      <c r="K235" s="46"/>
      <c r="L235" s="46"/>
      <c r="M235" s="46"/>
    </row>
    <row r="236" spans="9:13">
      <c r="I236" s="46"/>
      <c r="J236" s="46"/>
      <c r="K236" s="46"/>
      <c r="L236" s="46"/>
      <c r="M236" s="46"/>
    </row>
    <row r="237" spans="9:13">
      <c r="I237" s="46"/>
      <c r="J237" s="46"/>
      <c r="K237" s="46"/>
      <c r="L237" s="46"/>
      <c r="M237" s="46"/>
    </row>
    <row r="238" spans="9:13">
      <c r="I238" s="46"/>
      <c r="J238" s="46"/>
      <c r="K238" s="46"/>
      <c r="L238" s="46"/>
      <c r="M238" s="46"/>
    </row>
    <row r="239" spans="9:13">
      <c r="I239" s="46"/>
      <c r="J239" s="46"/>
      <c r="K239" s="46"/>
      <c r="L239" s="46"/>
      <c r="M239" s="46"/>
    </row>
    <row r="240" spans="9:13">
      <c r="I240" s="46"/>
      <c r="J240" s="46"/>
      <c r="K240" s="46"/>
      <c r="L240" s="46"/>
      <c r="M240" s="46"/>
    </row>
    <row r="241" spans="9:13">
      <c r="I241" s="46"/>
      <c r="J241" s="46"/>
      <c r="K241" s="46"/>
      <c r="L241" s="46"/>
      <c r="M241" s="46"/>
    </row>
    <row r="242" spans="9:13">
      <c r="I242" s="46"/>
      <c r="J242" s="46"/>
      <c r="K242" s="46"/>
      <c r="L242" s="46"/>
      <c r="M242" s="46"/>
    </row>
    <row r="243" spans="9:13">
      <c r="I243" s="46"/>
      <c r="J243" s="46"/>
      <c r="K243" s="46"/>
      <c r="L243" s="46"/>
      <c r="M243" s="46"/>
    </row>
    <row r="244" spans="9:13">
      <c r="I244" s="46"/>
      <c r="J244" s="46"/>
      <c r="K244" s="46"/>
      <c r="L244" s="46"/>
      <c r="M244" s="46"/>
    </row>
    <row r="245" spans="9:13">
      <c r="I245" s="46"/>
      <c r="J245" s="46"/>
      <c r="K245" s="46"/>
      <c r="L245" s="46"/>
      <c r="M245" s="46"/>
    </row>
    <row r="246" spans="9:13">
      <c r="I246" s="46"/>
      <c r="J246" s="46"/>
      <c r="K246" s="46"/>
      <c r="L246" s="46"/>
      <c r="M246" s="46"/>
    </row>
    <row r="247" spans="9:13">
      <c r="I247" s="46"/>
      <c r="J247" s="46"/>
      <c r="K247" s="46"/>
      <c r="L247" s="46"/>
      <c r="M247" s="46"/>
    </row>
    <row r="248" spans="9:13">
      <c r="I248" s="46"/>
      <c r="J248" s="46"/>
      <c r="K248" s="46"/>
      <c r="L248" s="46"/>
      <c r="M248" s="46"/>
    </row>
    <row r="249" spans="9:13">
      <c r="I249" s="46"/>
      <c r="J249" s="46"/>
      <c r="K249" s="46"/>
      <c r="L249" s="46"/>
      <c r="M249" s="46"/>
    </row>
    <row r="250" spans="9:13">
      <c r="I250" s="46"/>
      <c r="J250" s="46"/>
      <c r="K250" s="46"/>
      <c r="L250" s="46"/>
      <c r="M250" s="46"/>
    </row>
    <row r="251" spans="9:13">
      <c r="I251" s="46"/>
      <c r="J251" s="46"/>
      <c r="K251" s="46"/>
      <c r="L251" s="46"/>
      <c r="M251" s="46"/>
    </row>
    <row r="252" spans="9:13">
      <c r="I252" s="46"/>
      <c r="J252" s="46"/>
      <c r="K252" s="46"/>
      <c r="L252" s="46"/>
      <c r="M252" s="46"/>
    </row>
    <row r="253" spans="9:13">
      <c r="I253" s="46"/>
      <c r="J253" s="46"/>
      <c r="K253" s="46"/>
      <c r="L253" s="46"/>
      <c r="M253" s="46"/>
    </row>
    <row r="254" spans="9:13">
      <c r="I254" s="46"/>
      <c r="J254" s="46"/>
      <c r="K254" s="46"/>
      <c r="L254" s="46"/>
      <c r="M254" s="46"/>
    </row>
    <row r="255" spans="9:13">
      <c r="I255" s="46"/>
      <c r="J255" s="46"/>
      <c r="K255" s="46"/>
      <c r="L255" s="46"/>
      <c r="M255" s="46"/>
    </row>
    <row r="256" spans="9:13">
      <c r="I256" s="46"/>
      <c r="J256" s="46"/>
      <c r="K256" s="46"/>
      <c r="L256" s="46"/>
      <c r="M256" s="46"/>
    </row>
    <row r="257" spans="9:13">
      <c r="I257" s="46"/>
      <c r="J257" s="46"/>
      <c r="K257" s="46"/>
      <c r="L257" s="46"/>
      <c r="M257" s="46"/>
    </row>
    <row r="258" spans="9:13">
      <c r="I258" s="46"/>
      <c r="J258" s="46"/>
      <c r="K258" s="46"/>
      <c r="L258" s="46"/>
      <c r="M258" s="46"/>
    </row>
    <row r="259" spans="9:13">
      <c r="I259" s="46"/>
      <c r="J259" s="46"/>
      <c r="K259" s="46"/>
      <c r="L259" s="46"/>
      <c r="M259" s="46"/>
    </row>
    <row r="260" spans="9:13">
      <c r="I260" s="46"/>
      <c r="J260" s="46"/>
      <c r="K260" s="46"/>
      <c r="L260" s="46"/>
      <c r="M260" s="46"/>
    </row>
    <row r="261" spans="9:13">
      <c r="I261" s="46"/>
      <c r="J261" s="46"/>
      <c r="K261" s="46"/>
      <c r="L261" s="46"/>
      <c r="M261" s="46"/>
    </row>
    <row r="262" spans="9:13">
      <c r="I262" s="46"/>
      <c r="J262" s="46"/>
      <c r="K262" s="46"/>
      <c r="L262" s="46"/>
      <c r="M262" s="46"/>
    </row>
    <row r="263" spans="9:13">
      <c r="I263" s="46"/>
      <c r="J263" s="46"/>
      <c r="K263" s="46"/>
      <c r="L263" s="46"/>
      <c r="M263" s="46"/>
    </row>
    <row r="264" spans="9:13">
      <c r="I264" s="46"/>
      <c r="J264" s="46"/>
      <c r="K264" s="46"/>
      <c r="L264" s="46"/>
      <c r="M264" s="46"/>
    </row>
    <row r="265" spans="9:13">
      <c r="I265" s="46"/>
      <c r="J265" s="46"/>
      <c r="K265" s="46"/>
      <c r="L265" s="46"/>
      <c r="M265" s="46"/>
    </row>
    <row r="266" spans="9:13">
      <c r="I266" s="46"/>
      <c r="J266" s="46"/>
      <c r="K266" s="46"/>
      <c r="L266" s="46"/>
      <c r="M266" s="46"/>
    </row>
    <row r="267" spans="9:13">
      <c r="I267" s="46"/>
      <c r="J267" s="46"/>
      <c r="K267" s="46"/>
      <c r="L267" s="46"/>
      <c r="M267" s="46"/>
    </row>
    <row r="268" spans="9:13">
      <c r="I268" s="46"/>
      <c r="J268" s="46"/>
      <c r="K268" s="46"/>
      <c r="L268" s="46"/>
      <c r="M268" s="46"/>
    </row>
    <row r="269" spans="9:13">
      <c r="I269" s="46"/>
      <c r="J269" s="46"/>
      <c r="K269" s="46"/>
      <c r="L269" s="46"/>
      <c r="M269" s="46"/>
    </row>
    <row r="270" spans="9:13">
      <c r="I270" s="46"/>
      <c r="J270" s="46"/>
      <c r="K270" s="46"/>
      <c r="L270" s="46"/>
      <c r="M270" s="46"/>
    </row>
    <row r="271" spans="9:13">
      <c r="I271" s="46"/>
      <c r="J271" s="46"/>
      <c r="K271" s="46"/>
      <c r="L271" s="46"/>
      <c r="M271" s="46"/>
    </row>
    <row r="272" spans="9:13">
      <c r="I272" s="46"/>
      <c r="J272" s="46"/>
      <c r="K272" s="46"/>
      <c r="L272" s="46"/>
      <c r="M272" s="46"/>
    </row>
    <row r="273" spans="9:13">
      <c r="I273" s="46"/>
      <c r="J273" s="46"/>
      <c r="K273" s="46"/>
      <c r="L273" s="46"/>
      <c r="M273" s="46"/>
    </row>
    <row r="274" spans="9:13">
      <c r="I274" s="46"/>
      <c r="J274" s="46"/>
      <c r="K274" s="46"/>
      <c r="L274" s="46"/>
      <c r="M274" s="46"/>
    </row>
    <row r="275" spans="9:13">
      <c r="I275" s="46"/>
      <c r="J275" s="46"/>
      <c r="K275" s="46"/>
      <c r="L275" s="46"/>
      <c r="M275" s="46"/>
    </row>
    <row r="276" spans="9:13">
      <c r="I276" s="46"/>
      <c r="J276" s="46"/>
      <c r="K276" s="46"/>
      <c r="L276" s="46"/>
      <c r="M276" s="46"/>
    </row>
    <row r="277" spans="9:13">
      <c r="I277" s="46"/>
      <c r="J277" s="46"/>
      <c r="K277" s="46"/>
      <c r="L277" s="46"/>
      <c r="M277" s="46"/>
    </row>
    <row r="278" spans="9:13">
      <c r="I278" s="46"/>
      <c r="J278" s="46"/>
      <c r="K278" s="46"/>
      <c r="L278" s="46"/>
      <c r="M278" s="46"/>
    </row>
    <row r="279" spans="9:13">
      <c r="I279" s="46"/>
      <c r="J279" s="46"/>
      <c r="K279" s="46"/>
      <c r="L279" s="46"/>
      <c r="M279" s="46"/>
    </row>
    <row r="280" spans="9:13">
      <c r="I280" s="46"/>
      <c r="J280" s="46"/>
      <c r="K280" s="46"/>
      <c r="L280" s="46"/>
      <c r="M280" s="46"/>
    </row>
    <row r="281" spans="9:13">
      <c r="I281" s="46"/>
      <c r="J281" s="46"/>
      <c r="K281" s="46"/>
      <c r="L281" s="46"/>
      <c r="M281" s="46"/>
    </row>
    <row r="282" spans="9:13">
      <c r="I282" s="46"/>
      <c r="J282" s="46"/>
      <c r="K282" s="46"/>
      <c r="L282" s="46"/>
      <c r="M282" s="46"/>
    </row>
    <row r="283" spans="9:13">
      <c r="I283" s="46"/>
      <c r="J283" s="46"/>
      <c r="K283" s="46"/>
      <c r="L283" s="46"/>
      <c r="M283" s="46"/>
    </row>
    <row r="284" spans="9:13">
      <c r="I284" s="46"/>
      <c r="J284" s="46"/>
      <c r="K284" s="46"/>
      <c r="L284" s="46"/>
      <c r="M284" s="46"/>
    </row>
    <row r="285" spans="9:13">
      <c r="I285" s="46"/>
      <c r="J285" s="46"/>
      <c r="K285" s="46"/>
      <c r="L285" s="46"/>
      <c r="M285" s="46"/>
    </row>
    <row r="286" spans="9:13">
      <c r="I286" s="46"/>
      <c r="J286" s="46"/>
      <c r="K286" s="46"/>
      <c r="L286" s="46"/>
      <c r="M286" s="46"/>
    </row>
    <row r="287" spans="9:13">
      <c r="I287" s="46"/>
      <c r="J287" s="46"/>
      <c r="K287" s="46"/>
      <c r="L287" s="46"/>
      <c r="M287" s="46"/>
    </row>
    <row r="288" spans="9:13">
      <c r="I288" s="46"/>
      <c r="J288" s="46"/>
      <c r="K288" s="46"/>
      <c r="L288" s="46"/>
      <c r="M288" s="46"/>
    </row>
    <row r="289" spans="9:13">
      <c r="I289" s="46"/>
      <c r="J289" s="46"/>
      <c r="K289" s="46"/>
      <c r="L289" s="46"/>
      <c r="M289" s="46"/>
    </row>
    <row r="290" spans="9:13">
      <c r="I290" s="46"/>
      <c r="J290" s="46"/>
      <c r="K290" s="46"/>
      <c r="L290" s="46"/>
      <c r="M290" s="46"/>
    </row>
    <row r="291" spans="9:13">
      <c r="I291" s="46"/>
      <c r="J291" s="46"/>
      <c r="K291" s="46"/>
      <c r="L291" s="46"/>
      <c r="M291" s="46"/>
    </row>
    <row r="292" spans="9:13">
      <c r="I292" s="46"/>
      <c r="J292" s="46"/>
      <c r="K292" s="46"/>
      <c r="L292" s="46"/>
      <c r="M292" s="46"/>
    </row>
    <row r="293" spans="9:13">
      <c r="I293" s="46"/>
      <c r="J293" s="46"/>
      <c r="K293" s="46"/>
      <c r="L293" s="46"/>
      <c r="M293" s="46"/>
    </row>
    <row r="294" spans="9:13">
      <c r="I294" s="46"/>
      <c r="J294" s="46"/>
      <c r="K294" s="46"/>
      <c r="L294" s="46"/>
      <c r="M294" s="46"/>
    </row>
    <row r="295" spans="9:13">
      <c r="I295" s="46"/>
      <c r="J295" s="46"/>
      <c r="K295" s="46"/>
      <c r="L295" s="46"/>
      <c r="M295" s="46"/>
    </row>
    <row r="296" spans="9:13">
      <c r="I296" s="46"/>
      <c r="J296" s="46"/>
      <c r="K296" s="46"/>
      <c r="L296" s="46"/>
      <c r="M296" s="46"/>
    </row>
    <row r="297" spans="9:13">
      <c r="I297" s="46"/>
      <c r="J297" s="46"/>
      <c r="K297" s="46"/>
      <c r="L297" s="46"/>
      <c r="M297" s="46"/>
    </row>
    <row r="298" spans="9:13">
      <c r="I298" s="46"/>
      <c r="J298" s="46"/>
      <c r="K298" s="46"/>
      <c r="L298" s="46"/>
      <c r="M298" s="46"/>
    </row>
    <row r="299" spans="9:13">
      <c r="I299" s="46"/>
      <c r="J299" s="46"/>
      <c r="K299" s="46"/>
      <c r="L299" s="46"/>
      <c r="M299" s="46"/>
    </row>
    <row r="300" spans="9:13">
      <c r="I300" s="46"/>
      <c r="J300" s="46"/>
      <c r="K300" s="46"/>
      <c r="L300" s="46"/>
      <c r="M300" s="46"/>
    </row>
    <row r="301" spans="9:13">
      <c r="I301" s="46"/>
      <c r="J301" s="46"/>
      <c r="K301" s="46"/>
      <c r="L301" s="46"/>
      <c r="M301" s="46"/>
    </row>
    <row r="302" spans="9:13">
      <c r="I302" s="46"/>
      <c r="J302" s="46"/>
      <c r="K302" s="46"/>
      <c r="L302" s="46"/>
      <c r="M302" s="46"/>
    </row>
    <row r="303" spans="9:13">
      <c r="I303" s="46"/>
      <c r="J303" s="46"/>
      <c r="K303" s="46"/>
      <c r="L303" s="46"/>
      <c r="M303" s="46"/>
    </row>
    <row r="304" spans="9:13">
      <c r="I304" s="46"/>
      <c r="J304" s="46"/>
      <c r="K304" s="46"/>
      <c r="L304" s="46"/>
      <c r="M304" s="46"/>
    </row>
    <row r="305" spans="9:13">
      <c r="I305" s="46"/>
      <c r="J305" s="46"/>
      <c r="K305" s="46"/>
      <c r="L305" s="46"/>
      <c r="M305" s="46"/>
    </row>
    <row r="306" spans="9:13">
      <c r="I306" s="46"/>
      <c r="J306" s="46"/>
      <c r="K306" s="46"/>
      <c r="L306" s="46"/>
      <c r="M306" s="46"/>
    </row>
    <row r="307" spans="9:13">
      <c r="I307" s="46"/>
      <c r="J307" s="46"/>
      <c r="K307" s="46"/>
      <c r="L307" s="46"/>
      <c r="M307" s="46"/>
    </row>
    <row r="308" spans="9:13">
      <c r="I308" s="46"/>
      <c r="J308" s="46"/>
      <c r="K308" s="46"/>
      <c r="L308" s="46"/>
      <c r="M308" s="46"/>
    </row>
    <row r="309" spans="9:13">
      <c r="I309" s="46"/>
      <c r="J309" s="46"/>
      <c r="K309" s="46"/>
      <c r="L309" s="46"/>
      <c r="M309" s="46"/>
    </row>
    <row r="310" spans="9:13">
      <c r="I310" s="46"/>
      <c r="J310" s="46"/>
      <c r="K310" s="46"/>
      <c r="L310" s="46"/>
      <c r="M310" s="46"/>
    </row>
    <row r="311" spans="9:13">
      <c r="I311" s="46"/>
      <c r="J311" s="46"/>
      <c r="K311" s="46"/>
      <c r="L311" s="46"/>
      <c r="M311" s="46"/>
    </row>
    <row r="312" spans="9:13">
      <c r="I312" s="46"/>
      <c r="J312" s="46"/>
      <c r="K312" s="46"/>
      <c r="L312" s="46"/>
      <c r="M312" s="46"/>
    </row>
    <row r="313" spans="9:13">
      <c r="I313" s="46"/>
      <c r="J313" s="46"/>
      <c r="K313" s="46"/>
      <c r="L313" s="46"/>
      <c r="M313" s="46"/>
    </row>
    <row r="314" spans="9:13">
      <c r="I314" s="46"/>
      <c r="J314" s="46"/>
      <c r="K314" s="46"/>
      <c r="L314" s="46"/>
      <c r="M314" s="46"/>
    </row>
    <row r="315" spans="9:13">
      <c r="I315" s="46"/>
      <c r="J315" s="46"/>
      <c r="K315" s="46"/>
      <c r="L315" s="46"/>
      <c r="M315" s="46"/>
    </row>
    <row r="316" spans="9:13">
      <c r="I316" s="46"/>
      <c r="J316" s="46"/>
      <c r="K316" s="46"/>
      <c r="L316" s="46"/>
      <c r="M316" s="46"/>
    </row>
    <row r="317" spans="9:13">
      <c r="I317" s="46"/>
      <c r="J317" s="46"/>
      <c r="K317" s="46"/>
      <c r="L317" s="46"/>
      <c r="M317" s="46"/>
    </row>
    <row r="318" spans="9:13">
      <c r="I318" s="46"/>
      <c r="J318" s="46"/>
      <c r="K318" s="46"/>
      <c r="L318" s="46"/>
      <c r="M318" s="46"/>
    </row>
    <row r="319" spans="9:13">
      <c r="I319" s="46"/>
      <c r="J319" s="46"/>
      <c r="K319" s="46"/>
      <c r="L319" s="46"/>
      <c r="M319" s="46"/>
    </row>
    <row r="320" spans="9:13">
      <c r="I320" s="46"/>
      <c r="J320" s="46"/>
      <c r="K320" s="46"/>
      <c r="L320" s="46"/>
      <c r="M320" s="46"/>
    </row>
    <row r="321" spans="9:13">
      <c r="I321" s="46"/>
      <c r="J321" s="46"/>
      <c r="K321" s="46"/>
      <c r="L321" s="46"/>
      <c r="M321" s="46"/>
    </row>
    <row r="322" spans="9:13">
      <c r="I322" s="46"/>
      <c r="J322" s="46"/>
      <c r="K322" s="46"/>
      <c r="L322" s="46"/>
      <c r="M322" s="46"/>
    </row>
    <row r="323" spans="9:13">
      <c r="I323" s="46"/>
      <c r="J323" s="46"/>
      <c r="K323" s="46"/>
      <c r="L323" s="46"/>
      <c r="M323" s="46"/>
    </row>
    <row r="324" spans="9:13">
      <c r="I324" s="46"/>
      <c r="J324" s="46"/>
      <c r="K324" s="46"/>
      <c r="L324" s="46"/>
      <c r="M324" s="46"/>
    </row>
    <row r="325" spans="9:13">
      <c r="I325" s="46"/>
      <c r="J325" s="46"/>
      <c r="K325" s="46"/>
      <c r="L325" s="46"/>
      <c r="M325" s="46"/>
    </row>
    <row r="326" spans="9:13">
      <c r="I326" s="46"/>
      <c r="J326" s="46"/>
      <c r="K326" s="46"/>
      <c r="L326" s="46"/>
      <c r="M326" s="46"/>
    </row>
    <row r="327" spans="9:13">
      <c r="I327" s="46"/>
      <c r="J327" s="46"/>
      <c r="K327" s="46"/>
      <c r="L327" s="46"/>
      <c r="M327" s="46"/>
    </row>
    <row r="328" spans="9:13">
      <c r="I328" s="46"/>
      <c r="J328" s="46"/>
      <c r="K328" s="46"/>
      <c r="L328" s="46"/>
      <c r="M328" s="46"/>
    </row>
    <row r="329" spans="9:13">
      <c r="I329" s="46"/>
      <c r="J329" s="46"/>
      <c r="K329" s="46"/>
      <c r="L329" s="46"/>
      <c r="M329" s="46"/>
    </row>
    <row r="330" spans="9:13">
      <c r="I330" s="46"/>
      <c r="J330" s="46"/>
      <c r="K330" s="46"/>
      <c r="L330" s="46"/>
      <c r="M330" s="46"/>
    </row>
    <row r="331" spans="9:13">
      <c r="I331" s="46"/>
      <c r="J331" s="46"/>
      <c r="K331" s="46"/>
      <c r="L331" s="46"/>
      <c r="M331" s="46"/>
    </row>
    <row r="332" spans="9:13">
      <c r="I332" s="46"/>
      <c r="J332" s="46"/>
      <c r="K332" s="46"/>
      <c r="L332" s="46"/>
      <c r="M332" s="46"/>
    </row>
    <row r="333" spans="9:13">
      <c r="I333" s="46"/>
      <c r="J333" s="46"/>
      <c r="K333" s="46"/>
      <c r="L333" s="46"/>
      <c r="M333" s="46"/>
    </row>
    <row r="334" spans="9:13">
      <c r="I334" s="46"/>
      <c r="J334" s="46"/>
      <c r="K334" s="46"/>
      <c r="L334" s="46"/>
      <c r="M334" s="46"/>
    </row>
    <row r="335" spans="9:13">
      <c r="I335" s="46"/>
      <c r="J335" s="46"/>
      <c r="K335" s="46"/>
      <c r="L335" s="46"/>
      <c r="M335" s="46"/>
    </row>
    <row r="336" spans="9:13">
      <c r="I336" s="46"/>
      <c r="J336" s="46"/>
      <c r="K336" s="46"/>
      <c r="L336" s="46"/>
      <c r="M336" s="46"/>
    </row>
    <row r="337" spans="9:13">
      <c r="I337" s="46"/>
      <c r="J337" s="46"/>
      <c r="K337" s="46"/>
      <c r="L337" s="46"/>
      <c r="M337" s="46"/>
    </row>
    <row r="338" spans="9:13">
      <c r="I338" s="46"/>
      <c r="J338" s="46"/>
      <c r="K338" s="46"/>
      <c r="L338" s="46"/>
      <c r="M338" s="46"/>
    </row>
    <row r="339" spans="9:13">
      <c r="I339" s="46"/>
      <c r="J339" s="46"/>
      <c r="K339" s="46"/>
      <c r="L339" s="46"/>
      <c r="M339" s="46"/>
    </row>
    <row r="340" spans="9:13">
      <c r="I340" s="46"/>
      <c r="J340" s="46"/>
      <c r="K340" s="46"/>
      <c r="L340" s="46"/>
      <c r="M340" s="46"/>
    </row>
    <row r="341" spans="9:13">
      <c r="I341" s="46"/>
      <c r="J341" s="46"/>
      <c r="K341" s="46"/>
      <c r="L341" s="46"/>
      <c r="M341" s="46"/>
    </row>
    <row r="342" spans="9:13">
      <c r="I342" s="46"/>
      <c r="J342" s="46"/>
      <c r="K342" s="46"/>
      <c r="L342" s="46"/>
      <c r="M342" s="46"/>
    </row>
    <row r="343" spans="9:13">
      <c r="I343" s="46"/>
      <c r="J343" s="46"/>
      <c r="K343" s="46"/>
      <c r="L343" s="46"/>
      <c r="M343" s="46"/>
    </row>
    <row r="344" spans="9:13">
      <c r="I344" s="46"/>
      <c r="J344" s="46"/>
      <c r="K344" s="46"/>
      <c r="L344" s="46"/>
      <c r="M344" s="46"/>
    </row>
    <row r="345" spans="9:13">
      <c r="I345" s="46"/>
      <c r="J345" s="46"/>
      <c r="K345" s="46"/>
      <c r="L345" s="46"/>
      <c r="M345" s="46"/>
    </row>
    <row r="346" spans="9:13">
      <c r="I346" s="46"/>
      <c r="J346" s="46"/>
      <c r="K346" s="46"/>
      <c r="L346" s="46"/>
      <c r="M346" s="46"/>
    </row>
    <row r="347" spans="9:13">
      <c r="I347" s="46"/>
      <c r="J347" s="46"/>
      <c r="K347" s="46"/>
      <c r="L347" s="46"/>
      <c r="M347" s="46"/>
    </row>
    <row r="348" spans="9:13">
      <c r="I348" s="46"/>
      <c r="J348" s="46"/>
      <c r="K348" s="46"/>
      <c r="L348" s="46"/>
      <c r="M348" s="46"/>
    </row>
    <row r="349" spans="9:13">
      <c r="I349" s="46"/>
      <c r="J349" s="46"/>
      <c r="K349" s="46"/>
      <c r="L349" s="46"/>
      <c r="M349" s="46"/>
    </row>
    <row r="350" spans="9:13">
      <c r="I350" s="46"/>
      <c r="J350" s="46"/>
      <c r="K350" s="46"/>
      <c r="L350" s="46"/>
      <c r="M350" s="46"/>
    </row>
    <row r="351" spans="9:13">
      <c r="I351" s="46"/>
      <c r="J351" s="46"/>
      <c r="K351" s="46"/>
      <c r="L351" s="46"/>
      <c r="M351" s="46"/>
    </row>
    <row r="352" spans="9:13">
      <c r="I352" s="46"/>
      <c r="J352" s="46"/>
      <c r="K352" s="46"/>
      <c r="L352" s="46"/>
      <c r="M352" s="46"/>
    </row>
    <row r="353" spans="9:13">
      <c r="I353" s="46"/>
      <c r="J353" s="46"/>
      <c r="K353" s="46"/>
      <c r="L353" s="46"/>
      <c r="M353" s="46"/>
    </row>
    <row r="354" spans="9:13">
      <c r="I354" s="46"/>
      <c r="J354" s="46"/>
      <c r="K354" s="46"/>
      <c r="L354" s="46"/>
      <c r="M354" s="46"/>
    </row>
    <row r="355" spans="9:13">
      <c r="I355" s="46"/>
      <c r="J355" s="46"/>
      <c r="K355" s="46"/>
      <c r="L355" s="46"/>
      <c r="M355" s="46"/>
    </row>
    <row r="356" spans="9:13">
      <c r="I356" s="46"/>
      <c r="J356" s="46"/>
      <c r="K356" s="46"/>
      <c r="L356" s="46"/>
      <c r="M356" s="46"/>
    </row>
    <row r="357" spans="9:13">
      <c r="I357" s="46"/>
      <c r="J357" s="46"/>
      <c r="K357" s="46"/>
      <c r="L357" s="46"/>
      <c r="M357" s="46"/>
    </row>
    <row r="358" spans="9:13">
      <c r="I358" s="46"/>
      <c r="J358" s="46"/>
      <c r="K358" s="46"/>
      <c r="L358" s="46"/>
      <c r="M358" s="46"/>
    </row>
    <row r="359" spans="9:13">
      <c r="I359" s="46"/>
      <c r="J359" s="46"/>
      <c r="K359" s="46"/>
      <c r="L359" s="46"/>
      <c r="M359" s="46"/>
    </row>
    <row r="360" spans="9:13">
      <c r="I360" s="46"/>
      <c r="J360" s="46"/>
      <c r="K360" s="46"/>
      <c r="L360" s="46"/>
      <c r="M360" s="46"/>
    </row>
    <row r="361" spans="9:13">
      <c r="I361" s="46"/>
      <c r="J361" s="46"/>
      <c r="K361" s="46"/>
      <c r="L361" s="46"/>
      <c r="M361" s="46"/>
    </row>
    <row r="362" spans="9:13">
      <c r="I362" s="46"/>
      <c r="J362" s="46"/>
      <c r="K362" s="46"/>
      <c r="L362" s="46"/>
      <c r="M362" s="46"/>
    </row>
    <row r="363" spans="9:13">
      <c r="I363" s="46"/>
      <c r="J363" s="46"/>
      <c r="K363" s="46"/>
      <c r="L363" s="46"/>
      <c r="M363" s="46"/>
    </row>
    <row r="364" spans="9:13">
      <c r="I364" s="46"/>
      <c r="J364" s="46"/>
      <c r="K364" s="46"/>
      <c r="L364" s="46"/>
      <c r="M364" s="46"/>
    </row>
    <row r="365" spans="9:13">
      <c r="I365" s="46"/>
      <c r="J365" s="46"/>
      <c r="K365" s="46"/>
      <c r="L365" s="46"/>
      <c r="M365" s="46"/>
    </row>
    <row r="366" spans="9:13">
      <c r="I366" s="46"/>
      <c r="J366" s="46"/>
      <c r="K366" s="46"/>
      <c r="L366" s="46"/>
      <c r="M366" s="46"/>
    </row>
    <row r="367" spans="9:13">
      <c r="I367" s="46"/>
      <c r="J367" s="46"/>
      <c r="K367" s="46"/>
      <c r="L367" s="46"/>
      <c r="M367" s="46"/>
    </row>
    <row r="368" spans="9:13">
      <c r="I368" s="46"/>
      <c r="J368" s="46"/>
      <c r="K368" s="46"/>
      <c r="L368" s="46"/>
      <c r="M368" s="46"/>
    </row>
    <row r="369" spans="9:13">
      <c r="I369" s="46"/>
      <c r="J369" s="46"/>
      <c r="K369" s="46"/>
      <c r="L369" s="46"/>
      <c r="M369" s="46"/>
    </row>
    <row r="370" spans="9:13">
      <c r="I370" s="46"/>
      <c r="J370" s="46"/>
      <c r="K370" s="46"/>
      <c r="L370" s="46"/>
      <c r="M370" s="46"/>
    </row>
    <row r="371" spans="9:13">
      <c r="I371" s="46"/>
      <c r="J371" s="46"/>
      <c r="K371" s="46"/>
      <c r="L371" s="46"/>
      <c r="M371" s="46"/>
    </row>
    <row r="372" spans="9:13">
      <c r="I372" s="46"/>
      <c r="J372" s="46"/>
      <c r="K372" s="46"/>
      <c r="L372" s="46"/>
      <c r="M372" s="46"/>
    </row>
    <row r="373" spans="9:13">
      <c r="I373" s="46"/>
      <c r="J373" s="46"/>
      <c r="K373" s="46"/>
      <c r="L373" s="46"/>
      <c r="M373" s="46"/>
    </row>
    <row r="374" spans="9:13">
      <c r="I374" s="46"/>
      <c r="J374" s="46"/>
      <c r="K374" s="46"/>
      <c r="L374" s="46"/>
      <c r="M374" s="46"/>
    </row>
    <row r="375" spans="9:13">
      <c r="I375" s="46"/>
      <c r="J375" s="46"/>
      <c r="K375" s="46"/>
      <c r="L375" s="46"/>
      <c r="M375" s="46"/>
    </row>
    <row r="376" spans="9:13">
      <c r="I376" s="46"/>
      <c r="J376" s="46"/>
      <c r="K376" s="46"/>
      <c r="L376" s="46"/>
      <c r="M376" s="46"/>
    </row>
    <row r="377" spans="9:13">
      <c r="I377" s="46"/>
      <c r="J377" s="46"/>
      <c r="K377" s="46"/>
      <c r="L377" s="46"/>
      <c r="M377" s="46"/>
    </row>
    <row r="378" spans="9:13">
      <c r="I378" s="46"/>
      <c r="J378" s="46"/>
      <c r="K378" s="46"/>
      <c r="L378" s="46"/>
      <c r="M378" s="46"/>
    </row>
    <row r="379" spans="9:13">
      <c r="I379" s="46"/>
      <c r="J379" s="46"/>
      <c r="K379" s="46"/>
      <c r="L379" s="46"/>
      <c r="M379" s="46"/>
    </row>
    <row r="380" spans="9:13">
      <c r="I380" s="46"/>
      <c r="J380" s="46"/>
      <c r="K380" s="46"/>
      <c r="L380" s="46"/>
      <c r="M380" s="46"/>
    </row>
    <row r="381" spans="9:13">
      <c r="I381" s="46"/>
      <c r="J381" s="46"/>
      <c r="K381" s="46"/>
      <c r="L381" s="46"/>
      <c r="M381" s="46"/>
    </row>
    <row r="382" spans="9:13">
      <c r="I382" s="46"/>
      <c r="J382" s="46"/>
      <c r="K382" s="46"/>
      <c r="L382" s="46"/>
      <c r="M382" s="46"/>
    </row>
    <row r="383" spans="9:13">
      <c r="I383" s="46"/>
      <c r="J383" s="46"/>
      <c r="K383" s="46"/>
      <c r="L383" s="46"/>
      <c r="M383" s="46"/>
    </row>
    <row r="384" spans="9:13">
      <c r="I384" s="46"/>
      <c r="J384" s="46"/>
      <c r="K384" s="46"/>
      <c r="L384" s="46"/>
      <c r="M384" s="46"/>
    </row>
    <row r="385" spans="9:13">
      <c r="I385" s="46"/>
      <c r="J385" s="46"/>
      <c r="K385" s="46"/>
      <c r="L385" s="46"/>
      <c r="M385" s="46"/>
    </row>
    <row r="386" spans="9:13">
      <c r="I386" s="46"/>
      <c r="J386" s="46"/>
      <c r="K386" s="46"/>
      <c r="L386" s="46"/>
      <c r="M386" s="46"/>
    </row>
    <row r="387" spans="9:13">
      <c r="I387" s="46"/>
      <c r="J387" s="46"/>
      <c r="K387" s="46"/>
      <c r="L387" s="46"/>
      <c r="M387" s="46"/>
    </row>
    <row r="388" spans="9:13">
      <c r="I388" s="46"/>
      <c r="J388" s="46"/>
      <c r="K388" s="46"/>
      <c r="L388" s="46"/>
      <c r="M388" s="46"/>
    </row>
    <row r="389" spans="9:13">
      <c r="I389" s="46"/>
      <c r="J389" s="46"/>
      <c r="K389" s="46"/>
      <c r="L389" s="46"/>
      <c r="M389" s="46"/>
    </row>
    <row r="390" spans="9:13">
      <c r="I390" s="46"/>
      <c r="J390" s="46"/>
      <c r="K390" s="46"/>
      <c r="L390" s="46"/>
      <c r="M390" s="46"/>
    </row>
    <row r="391" spans="9:13">
      <c r="I391" s="46"/>
      <c r="J391" s="46"/>
      <c r="K391" s="46"/>
      <c r="L391" s="46"/>
      <c r="M391" s="46"/>
    </row>
    <row r="392" spans="9:13">
      <c r="I392" s="46"/>
      <c r="J392" s="46"/>
      <c r="K392" s="46"/>
      <c r="L392" s="46"/>
      <c r="M392" s="46"/>
    </row>
    <row r="393" spans="9:13">
      <c r="I393" s="46"/>
      <c r="J393" s="46"/>
      <c r="K393" s="46"/>
      <c r="L393" s="46"/>
      <c r="M393" s="46"/>
    </row>
    <row r="394" spans="9:13">
      <c r="I394" s="46"/>
      <c r="J394" s="46"/>
      <c r="K394" s="46"/>
      <c r="L394" s="46"/>
      <c r="M394" s="46"/>
    </row>
    <row r="395" spans="9:13">
      <c r="I395" s="46"/>
      <c r="J395" s="46"/>
      <c r="K395" s="46"/>
      <c r="L395" s="46"/>
      <c r="M395" s="46"/>
    </row>
    <row r="396" spans="9:13">
      <c r="I396" s="46"/>
      <c r="J396" s="46"/>
      <c r="K396" s="46"/>
      <c r="L396" s="46"/>
      <c r="M396" s="46"/>
    </row>
    <row r="397" spans="9:13">
      <c r="I397" s="46"/>
      <c r="J397" s="46"/>
      <c r="K397" s="46"/>
      <c r="L397" s="46"/>
      <c r="M397" s="46"/>
    </row>
    <row r="398" spans="9:13">
      <c r="I398" s="46"/>
      <c r="J398" s="46"/>
      <c r="K398" s="46"/>
      <c r="L398" s="46"/>
      <c r="M398" s="46"/>
    </row>
    <row r="399" spans="9:13">
      <c r="I399" s="46"/>
      <c r="J399" s="46"/>
      <c r="K399" s="46"/>
      <c r="L399" s="46"/>
      <c r="M399" s="46"/>
    </row>
    <row r="400" spans="9:13">
      <c r="I400" s="46"/>
      <c r="J400" s="46"/>
      <c r="K400" s="46"/>
      <c r="L400" s="46"/>
      <c r="M400" s="46"/>
    </row>
    <row r="401" spans="9:13">
      <c r="I401" s="46"/>
      <c r="J401" s="46"/>
      <c r="K401" s="46"/>
      <c r="L401" s="46"/>
      <c r="M401" s="46"/>
    </row>
    <row r="402" spans="9:13">
      <c r="I402" s="46"/>
      <c r="J402" s="46"/>
      <c r="K402" s="46"/>
      <c r="L402" s="46"/>
      <c r="M402" s="46"/>
    </row>
    <row r="403" spans="9:13">
      <c r="I403" s="46"/>
      <c r="J403" s="46"/>
      <c r="K403" s="46"/>
      <c r="L403" s="46"/>
      <c r="M403" s="46"/>
    </row>
    <row r="404" spans="9:13">
      <c r="I404" s="46"/>
      <c r="J404" s="46"/>
      <c r="K404" s="46"/>
      <c r="L404" s="46"/>
      <c r="M404" s="46"/>
    </row>
    <row r="405" spans="9:13">
      <c r="I405" s="46"/>
      <c r="J405" s="46"/>
      <c r="K405" s="46"/>
      <c r="L405" s="46"/>
      <c r="M405" s="46"/>
    </row>
    <row r="406" spans="9:13">
      <c r="I406" s="46"/>
      <c r="J406" s="46"/>
      <c r="K406" s="46"/>
      <c r="L406" s="46"/>
      <c r="M406" s="46"/>
    </row>
    <row r="407" spans="9:13">
      <c r="I407" s="46"/>
      <c r="J407" s="46"/>
      <c r="K407" s="46"/>
      <c r="L407" s="46"/>
      <c r="M407" s="46"/>
    </row>
    <row r="408" spans="9:13">
      <c r="I408" s="46"/>
      <c r="J408" s="46"/>
      <c r="K408" s="46"/>
      <c r="L408" s="46"/>
      <c r="M408" s="46"/>
    </row>
    <row r="409" spans="9:13">
      <c r="I409" s="46"/>
      <c r="J409" s="46"/>
      <c r="K409" s="46"/>
      <c r="L409" s="46"/>
      <c r="M409" s="46"/>
    </row>
    <row r="410" spans="9:13">
      <c r="I410" s="46"/>
      <c r="J410" s="46"/>
      <c r="K410" s="46"/>
      <c r="L410" s="46"/>
      <c r="M410" s="46"/>
    </row>
    <row r="411" spans="9:13">
      <c r="I411" s="46"/>
      <c r="J411" s="46"/>
      <c r="K411" s="46"/>
      <c r="L411" s="46"/>
      <c r="M411" s="46"/>
    </row>
    <row r="412" spans="9:13">
      <c r="I412" s="46"/>
      <c r="J412" s="46"/>
      <c r="K412" s="46"/>
      <c r="L412" s="46"/>
      <c r="M412" s="46"/>
    </row>
    <row r="413" spans="9:13">
      <c r="I413" s="46"/>
      <c r="J413" s="46"/>
      <c r="K413" s="46"/>
      <c r="L413" s="46"/>
      <c r="M413" s="46"/>
    </row>
    <row r="414" spans="9:13">
      <c r="I414" s="46"/>
      <c r="J414" s="46"/>
      <c r="K414" s="46"/>
      <c r="L414" s="46"/>
      <c r="M414" s="46"/>
    </row>
    <row r="415" spans="9:13">
      <c r="I415" s="46"/>
      <c r="J415" s="46"/>
      <c r="K415" s="46"/>
      <c r="L415" s="46"/>
      <c r="M415" s="46"/>
    </row>
    <row r="416" spans="9:13">
      <c r="I416" s="46"/>
      <c r="J416" s="46"/>
      <c r="K416" s="46"/>
      <c r="L416" s="46"/>
      <c r="M416" s="46"/>
    </row>
    <row r="417" spans="9:13">
      <c r="I417" s="46"/>
      <c r="J417" s="46"/>
      <c r="K417" s="46"/>
      <c r="L417" s="46"/>
      <c r="M417" s="46"/>
    </row>
    <row r="418" spans="9:13">
      <c r="I418" s="46"/>
      <c r="J418" s="46"/>
      <c r="K418" s="46"/>
      <c r="L418" s="46"/>
      <c r="M418" s="46"/>
    </row>
    <row r="419" spans="9:13">
      <c r="I419" s="46"/>
      <c r="J419" s="46"/>
      <c r="K419" s="46"/>
      <c r="L419" s="46"/>
      <c r="M419" s="46"/>
    </row>
    <row r="420" spans="9:13">
      <c r="I420" s="46"/>
      <c r="J420" s="46"/>
      <c r="K420" s="46"/>
      <c r="L420" s="46"/>
      <c r="M420" s="46"/>
    </row>
    <row r="421" spans="9:13">
      <c r="I421" s="46"/>
      <c r="J421" s="46"/>
      <c r="K421" s="46"/>
      <c r="L421" s="46"/>
      <c r="M421" s="46"/>
    </row>
    <row r="422" spans="9:13">
      <c r="I422" s="46"/>
      <c r="J422" s="46"/>
      <c r="K422" s="46"/>
      <c r="L422" s="46"/>
      <c r="M422" s="46"/>
    </row>
    <row r="423" spans="9:13">
      <c r="I423" s="46"/>
      <c r="J423" s="46"/>
      <c r="K423" s="46"/>
      <c r="L423" s="46"/>
      <c r="M423" s="46"/>
    </row>
    <row r="424" spans="9:13">
      <c r="I424" s="46"/>
      <c r="J424" s="46"/>
      <c r="K424" s="46"/>
      <c r="L424" s="46"/>
      <c r="M424" s="46"/>
    </row>
    <row r="425" spans="9:13">
      <c r="I425" s="46"/>
      <c r="J425" s="46"/>
      <c r="K425" s="46"/>
      <c r="L425" s="46"/>
      <c r="M425" s="46"/>
    </row>
    <row r="426" spans="9:13">
      <c r="I426" s="46"/>
      <c r="J426" s="46"/>
      <c r="K426" s="46"/>
      <c r="L426" s="46"/>
      <c r="M426" s="46"/>
    </row>
    <row r="427" spans="9:13">
      <c r="I427" s="46"/>
      <c r="J427" s="46"/>
      <c r="K427" s="46"/>
      <c r="L427" s="46"/>
      <c r="M427" s="46"/>
    </row>
    <row r="428" spans="9:13">
      <c r="I428" s="46"/>
      <c r="J428" s="46"/>
      <c r="K428" s="46"/>
      <c r="L428" s="46"/>
      <c r="M428" s="46"/>
    </row>
    <row r="429" spans="9:13">
      <c r="I429" s="46"/>
      <c r="J429" s="46"/>
      <c r="K429" s="46"/>
      <c r="L429" s="46"/>
      <c r="M429" s="46"/>
    </row>
    <row r="430" spans="9:13">
      <c r="I430" s="46"/>
      <c r="J430" s="46"/>
      <c r="K430" s="46"/>
      <c r="L430" s="46"/>
      <c r="M430" s="46"/>
    </row>
    <row r="431" spans="9:13">
      <c r="I431" s="46"/>
      <c r="J431" s="46"/>
      <c r="K431" s="46"/>
      <c r="L431" s="46"/>
      <c r="M431" s="46"/>
    </row>
    <row r="432" spans="9:13">
      <c r="I432" s="46"/>
      <c r="J432" s="46"/>
      <c r="K432" s="46"/>
      <c r="L432" s="46"/>
      <c r="M432" s="46"/>
    </row>
    <row r="433" spans="9:13">
      <c r="I433" s="46"/>
      <c r="J433" s="46"/>
      <c r="K433" s="46"/>
      <c r="L433" s="46"/>
      <c r="M433" s="46"/>
    </row>
    <row r="434" spans="9:13">
      <c r="I434" s="46"/>
      <c r="J434" s="46"/>
      <c r="K434" s="46"/>
      <c r="L434" s="46"/>
      <c r="M434" s="46"/>
    </row>
    <row r="435" spans="9:13">
      <c r="I435" s="46"/>
      <c r="J435" s="46"/>
      <c r="K435" s="46"/>
      <c r="L435" s="46"/>
      <c r="M435" s="46"/>
    </row>
    <row r="436" spans="9:13">
      <c r="I436" s="46"/>
      <c r="J436" s="46"/>
      <c r="K436" s="46"/>
      <c r="L436" s="46"/>
      <c r="M436" s="46"/>
    </row>
    <row r="437" spans="9:13">
      <c r="I437" s="46"/>
      <c r="J437" s="46"/>
      <c r="K437" s="46"/>
      <c r="L437" s="46"/>
      <c r="M437" s="46"/>
    </row>
    <row r="438" spans="9:13">
      <c r="I438" s="46"/>
      <c r="J438" s="46"/>
      <c r="K438" s="46"/>
      <c r="L438" s="46"/>
      <c r="M438" s="46"/>
    </row>
    <row r="439" spans="9:13">
      <c r="I439" s="46"/>
      <c r="J439" s="46"/>
      <c r="K439" s="46"/>
      <c r="L439" s="46"/>
      <c r="M439" s="46"/>
    </row>
    <row r="440" spans="9:13">
      <c r="I440" s="46"/>
      <c r="J440" s="46"/>
      <c r="K440" s="46"/>
      <c r="L440" s="46"/>
      <c r="M440" s="46"/>
    </row>
    <row r="441" spans="9:13">
      <c r="I441" s="46"/>
      <c r="J441" s="46"/>
      <c r="K441" s="46"/>
      <c r="L441" s="46"/>
      <c r="M441" s="46"/>
    </row>
    <row r="442" spans="9:13">
      <c r="I442" s="46"/>
      <c r="J442" s="46"/>
      <c r="K442" s="46"/>
      <c r="L442" s="46"/>
      <c r="M442" s="46"/>
    </row>
    <row r="443" spans="9:13">
      <c r="I443" s="46"/>
      <c r="J443" s="46"/>
      <c r="K443" s="46"/>
      <c r="L443" s="46"/>
      <c r="M443" s="46"/>
    </row>
    <row r="444" spans="9:13">
      <c r="I444" s="46"/>
      <c r="J444" s="46"/>
      <c r="K444" s="46"/>
      <c r="L444" s="46"/>
      <c r="M444" s="46"/>
    </row>
    <row r="445" spans="9:13">
      <c r="I445" s="46"/>
      <c r="J445" s="46"/>
      <c r="K445" s="46"/>
      <c r="L445" s="46"/>
      <c r="M445" s="46"/>
    </row>
    <row r="446" spans="9:13">
      <c r="I446" s="46"/>
      <c r="J446" s="46"/>
      <c r="K446" s="46"/>
      <c r="L446" s="46"/>
      <c r="M446" s="46"/>
    </row>
    <row r="447" spans="9:13">
      <c r="I447" s="46"/>
      <c r="J447" s="46"/>
      <c r="K447" s="46"/>
      <c r="L447" s="46"/>
      <c r="M447" s="46"/>
    </row>
    <row r="448" spans="9:13">
      <c r="I448" s="46"/>
      <c r="J448" s="46"/>
      <c r="K448" s="46"/>
      <c r="L448" s="46"/>
      <c r="M448" s="46"/>
    </row>
    <row r="449" spans="9:13">
      <c r="I449" s="46"/>
      <c r="J449" s="46"/>
      <c r="K449" s="46"/>
      <c r="L449" s="46"/>
      <c r="M449" s="46"/>
    </row>
    <row r="450" spans="9:13">
      <c r="I450" s="46"/>
      <c r="J450" s="46"/>
      <c r="K450" s="46"/>
      <c r="L450" s="46"/>
      <c r="M450" s="46"/>
    </row>
    <row r="451" spans="9:13">
      <c r="I451" s="46"/>
      <c r="J451" s="46"/>
      <c r="K451" s="46"/>
      <c r="L451" s="46"/>
      <c r="M451" s="46"/>
    </row>
    <row r="452" spans="9:13">
      <c r="I452" s="46"/>
      <c r="J452" s="46"/>
      <c r="K452" s="46"/>
      <c r="L452" s="46"/>
      <c r="M452" s="46"/>
    </row>
    <row r="453" spans="9:13">
      <c r="I453" s="46"/>
      <c r="J453" s="46"/>
      <c r="K453" s="46"/>
      <c r="L453" s="46"/>
      <c r="M453" s="46"/>
    </row>
    <row r="454" spans="9:13">
      <c r="I454" s="46"/>
      <c r="J454" s="46"/>
      <c r="K454" s="46"/>
      <c r="L454" s="46"/>
      <c r="M454" s="46"/>
    </row>
    <row r="455" spans="9:13">
      <c r="I455" s="46"/>
      <c r="J455" s="46"/>
      <c r="K455" s="46"/>
      <c r="L455" s="46"/>
      <c r="M455" s="46"/>
    </row>
    <row r="456" spans="9:13">
      <c r="I456" s="46"/>
      <c r="J456" s="46"/>
      <c r="K456" s="46"/>
      <c r="L456" s="46"/>
      <c r="M456" s="46"/>
    </row>
    <row r="457" spans="9:13">
      <c r="I457" s="46"/>
      <c r="J457" s="46"/>
      <c r="K457" s="46"/>
      <c r="L457" s="46"/>
      <c r="M457" s="46"/>
    </row>
    <row r="458" spans="9:13">
      <c r="I458" s="46"/>
      <c r="J458" s="46"/>
      <c r="K458" s="46"/>
      <c r="L458" s="46"/>
      <c r="M458" s="46"/>
    </row>
    <row r="459" spans="9:13">
      <c r="I459" s="46"/>
      <c r="J459" s="46"/>
      <c r="K459" s="46"/>
      <c r="L459" s="46"/>
      <c r="M459" s="46"/>
    </row>
    <row r="460" spans="9:13">
      <c r="I460" s="46"/>
      <c r="J460" s="46"/>
      <c r="K460" s="46"/>
      <c r="L460" s="46"/>
      <c r="M460" s="46"/>
    </row>
    <row r="461" spans="9:13">
      <c r="I461" s="46"/>
      <c r="J461" s="46"/>
      <c r="K461" s="46"/>
      <c r="L461" s="46"/>
      <c r="M461" s="46"/>
    </row>
    <row r="462" spans="9:13">
      <c r="I462" s="46"/>
      <c r="J462" s="46"/>
      <c r="K462" s="46"/>
      <c r="L462" s="46"/>
      <c r="M462" s="46"/>
    </row>
    <row r="463" spans="9:13">
      <c r="I463" s="46"/>
      <c r="J463" s="46"/>
      <c r="K463" s="46"/>
      <c r="L463" s="46"/>
      <c r="M463" s="46"/>
    </row>
    <row r="464" spans="9:13">
      <c r="I464" s="46"/>
      <c r="J464" s="46"/>
      <c r="K464" s="46"/>
      <c r="L464" s="46"/>
      <c r="M464" s="46"/>
    </row>
    <row r="465" spans="9:13">
      <c r="I465" s="46"/>
      <c r="J465" s="46"/>
      <c r="K465" s="46"/>
      <c r="L465" s="46"/>
      <c r="M465" s="46"/>
    </row>
    <row r="466" spans="9:13">
      <c r="I466" s="46"/>
      <c r="J466" s="46"/>
      <c r="K466" s="46"/>
      <c r="L466" s="46"/>
      <c r="M466" s="46"/>
    </row>
    <row r="467" spans="9:13">
      <c r="I467" s="46"/>
      <c r="J467" s="46"/>
      <c r="K467" s="46"/>
      <c r="L467" s="46"/>
      <c r="M467" s="46"/>
    </row>
    <row r="468" spans="9:13">
      <c r="I468" s="46"/>
      <c r="J468" s="46"/>
      <c r="K468" s="46"/>
      <c r="L468" s="46"/>
      <c r="M468" s="46"/>
    </row>
    <row r="469" spans="9:13">
      <c r="I469" s="46"/>
      <c r="J469" s="46"/>
      <c r="K469" s="46"/>
      <c r="L469" s="46"/>
      <c r="M469" s="46"/>
    </row>
    <row r="470" spans="9:13">
      <c r="I470" s="46"/>
      <c r="J470" s="46"/>
      <c r="K470" s="46"/>
      <c r="L470" s="46"/>
      <c r="M470" s="46"/>
    </row>
    <row r="471" spans="9:13">
      <c r="I471" s="46"/>
      <c r="J471" s="46"/>
      <c r="K471" s="46"/>
      <c r="L471" s="46"/>
      <c r="M471" s="46"/>
    </row>
    <row r="472" spans="9:13">
      <c r="I472" s="46"/>
      <c r="J472" s="46"/>
      <c r="K472" s="46"/>
      <c r="L472" s="46"/>
      <c r="M472" s="46"/>
    </row>
    <row r="473" spans="9:13">
      <c r="I473" s="46"/>
      <c r="J473" s="46"/>
      <c r="K473" s="46"/>
      <c r="L473" s="46"/>
      <c r="M473" s="46"/>
    </row>
    <row r="474" spans="9:13">
      <c r="I474" s="46"/>
      <c r="J474" s="46"/>
      <c r="K474" s="46"/>
      <c r="L474" s="46"/>
      <c r="M474" s="46"/>
    </row>
    <row r="475" spans="9:13">
      <c r="I475" s="46"/>
      <c r="J475" s="46"/>
      <c r="K475" s="46"/>
      <c r="L475" s="46"/>
      <c r="M475" s="46"/>
    </row>
    <row r="476" spans="9:13">
      <c r="I476" s="46"/>
      <c r="J476" s="46"/>
      <c r="K476" s="46"/>
      <c r="L476" s="46"/>
      <c r="M476" s="46"/>
    </row>
    <row r="477" spans="9:13">
      <c r="I477" s="46"/>
      <c r="J477" s="46"/>
      <c r="K477" s="46"/>
      <c r="L477" s="46"/>
      <c r="M477" s="46"/>
    </row>
    <row r="478" spans="9:13">
      <c r="I478" s="46"/>
      <c r="J478" s="46"/>
      <c r="K478" s="46"/>
      <c r="L478" s="46"/>
      <c r="M478" s="46"/>
    </row>
    <row r="479" spans="9:13">
      <c r="I479" s="46"/>
      <c r="J479" s="46"/>
      <c r="K479" s="46"/>
      <c r="L479" s="46"/>
      <c r="M479" s="46"/>
    </row>
    <row r="480" spans="9:13">
      <c r="I480" s="46"/>
      <c r="J480" s="46"/>
      <c r="K480" s="46"/>
      <c r="L480" s="46"/>
      <c r="M480" s="46"/>
    </row>
    <row r="481" spans="9:13">
      <c r="I481" s="46"/>
      <c r="J481" s="46"/>
      <c r="K481" s="46"/>
      <c r="L481" s="46"/>
      <c r="M481" s="46"/>
    </row>
    <row r="482" spans="9:13">
      <c r="I482" s="46"/>
      <c r="J482" s="46"/>
      <c r="K482" s="46"/>
      <c r="L482" s="46"/>
      <c r="M482" s="46"/>
    </row>
    <row r="483" spans="9:13">
      <c r="I483" s="46"/>
      <c r="J483" s="46"/>
      <c r="K483" s="46"/>
      <c r="L483" s="46"/>
      <c r="M483" s="46"/>
    </row>
    <row r="484" spans="9:13">
      <c r="I484" s="46"/>
      <c r="J484" s="46"/>
      <c r="K484" s="46"/>
      <c r="L484" s="46"/>
      <c r="M484" s="46"/>
    </row>
    <row r="485" spans="9:13">
      <c r="I485" s="46"/>
      <c r="J485" s="46"/>
      <c r="K485" s="46"/>
      <c r="L485" s="46"/>
      <c r="M485" s="46"/>
    </row>
    <row r="486" spans="9:13">
      <c r="I486" s="46"/>
      <c r="J486" s="46"/>
      <c r="K486" s="46"/>
      <c r="L486" s="46"/>
      <c r="M486" s="46"/>
    </row>
    <row r="487" spans="9:13">
      <c r="I487" s="46"/>
      <c r="J487" s="46"/>
      <c r="K487" s="46"/>
      <c r="L487" s="46"/>
      <c r="M487" s="46"/>
    </row>
    <row r="488" spans="9:13">
      <c r="I488" s="46"/>
      <c r="J488" s="46"/>
      <c r="K488" s="46"/>
      <c r="L488" s="46"/>
      <c r="M488" s="46"/>
    </row>
    <row r="489" spans="9:13">
      <c r="I489" s="46"/>
      <c r="J489" s="46"/>
      <c r="K489" s="46"/>
      <c r="L489" s="46"/>
      <c r="M489" s="46"/>
    </row>
    <row r="490" spans="9:13">
      <c r="I490" s="46"/>
      <c r="J490" s="46"/>
      <c r="K490" s="46"/>
      <c r="L490" s="46"/>
      <c r="M490" s="46"/>
    </row>
    <row r="491" spans="9:13">
      <c r="I491" s="46"/>
      <c r="J491" s="46"/>
      <c r="K491" s="46"/>
      <c r="L491" s="46"/>
      <c r="M491" s="46"/>
    </row>
    <row r="492" spans="9:13">
      <c r="I492" s="46"/>
      <c r="J492" s="46"/>
      <c r="K492" s="46"/>
      <c r="L492" s="46"/>
      <c r="M492" s="46"/>
    </row>
    <row r="493" spans="9:13">
      <c r="I493" s="46"/>
      <c r="J493" s="46"/>
      <c r="K493" s="46"/>
      <c r="L493" s="46"/>
      <c r="M493" s="46"/>
    </row>
    <row r="494" spans="9:13">
      <c r="I494" s="46"/>
      <c r="J494" s="46"/>
      <c r="K494" s="46"/>
      <c r="L494" s="46"/>
      <c r="M494" s="46"/>
    </row>
    <row r="495" spans="9:13">
      <c r="I495" s="46"/>
      <c r="J495" s="46"/>
      <c r="K495" s="46"/>
      <c r="L495" s="46"/>
      <c r="M495" s="46"/>
    </row>
    <row r="496" spans="9:13">
      <c r="I496" s="46"/>
      <c r="J496" s="46"/>
      <c r="K496" s="46"/>
      <c r="L496" s="46"/>
      <c r="M496" s="46"/>
    </row>
    <row r="497" spans="9:13">
      <c r="I497" s="46"/>
      <c r="J497" s="46"/>
      <c r="K497" s="46"/>
      <c r="L497" s="46"/>
      <c r="M497" s="46"/>
    </row>
    <row r="498" spans="9:13">
      <c r="I498" s="46"/>
      <c r="J498" s="46"/>
      <c r="K498" s="46"/>
      <c r="L498" s="46"/>
      <c r="M498" s="46"/>
    </row>
    <row r="499" spans="9:13">
      <c r="I499" s="46"/>
      <c r="J499" s="46"/>
      <c r="K499" s="46"/>
      <c r="L499" s="46"/>
      <c r="M499" s="46"/>
    </row>
    <row r="500" spans="9:13">
      <c r="I500" s="46"/>
      <c r="J500" s="46"/>
      <c r="K500" s="46"/>
      <c r="L500" s="46"/>
      <c r="M500" s="46"/>
    </row>
    <row r="501" spans="9:13">
      <c r="I501" s="46"/>
      <c r="J501" s="46"/>
      <c r="K501" s="46"/>
      <c r="L501" s="46"/>
      <c r="M501" s="46"/>
    </row>
    <row r="502" spans="9:13">
      <c r="I502" s="46"/>
      <c r="J502" s="46"/>
      <c r="K502" s="46"/>
      <c r="L502" s="46"/>
      <c r="M502" s="46"/>
    </row>
    <row r="503" spans="9:13">
      <c r="I503" s="46"/>
      <c r="J503" s="46"/>
      <c r="K503" s="46"/>
      <c r="L503" s="46"/>
      <c r="M503" s="46"/>
    </row>
    <row r="504" spans="9:13">
      <c r="I504" s="46"/>
      <c r="J504" s="46"/>
      <c r="K504" s="46"/>
      <c r="L504" s="46"/>
      <c r="M504" s="46"/>
    </row>
    <row r="505" spans="9:13">
      <c r="I505" s="46"/>
      <c r="J505" s="46"/>
      <c r="K505" s="46"/>
      <c r="L505" s="46"/>
      <c r="M505" s="46"/>
    </row>
    <row r="506" spans="9:13">
      <c r="I506" s="46"/>
      <c r="J506" s="46"/>
      <c r="K506" s="46"/>
      <c r="L506" s="46"/>
      <c r="M506" s="46"/>
    </row>
    <row r="507" spans="9:13">
      <c r="I507" s="46"/>
      <c r="J507" s="46"/>
      <c r="K507" s="46"/>
      <c r="L507" s="46"/>
      <c r="M507" s="46"/>
    </row>
    <row r="508" spans="9:13">
      <c r="I508" s="46"/>
      <c r="J508" s="46"/>
      <c r="K508" s="46"/>
      <c r="L508" s="46"/>
      <c r="M508" s="46"/>
    </row>
    <row r="509" spans="9:13">
      <c r="I509" s="46"/>
      <c r="J509" s="46"/>
      <c r="K509" s="46"/>
      <c r="L509" s="46"/>
      <c r="M509" s="46"/>
    </row>
    <row r="510" spans="9:13">
      <c r="I510" s="46"/>
      <c r="J510" s="46"/>
      <c r="K510" s="46"/>
      <c r="L510" s="46"/>
      <c r="M510" s="46"/>
    </row>
    <row r="511" spans="9:13">
      <c r="I511" s="46"/>
      <c r="J511" s="46"/>
      <c r="K511" s="46"/>
      <c r="L511" s="46"/>
      <c r="M511" s="46"/>
    </row>
    <row r="512" spans="9:13">
      <c r="I512" s="46"/>
      <c r="J512" s="46"/>
      <c r="K512" s="46"/>
      <c r="L512" s="46"/>
      <c r="M512" s="46"/>
    </row>
    <row r="513" spans="9:13">
      <c r="I513" s="46"/>
      <c r="J513" s="46"/>
      <c r="K513" s="46"/>
      <c r="L513" s="46"/>
      <c r="M513" s="46"/>
    </row>
    <row r="514" spans="9:13">
      <c r="I514" s="46"/>
      <c r="J514" s="46"/>
      <c r="K514" s="46"/>
      <c r="L514" s="46"/>
      <c r="M514" s="46"/>
    </row>
    <row r="515" spans="9:13">
      <c r="I515" s="46"/>
      <c r="J515" s="46"/>
      <c r="K515" s="46"/>
      <c r="L515" s="46"/>
      <c r="M515" s="46"/>
    </row>
    <row r="516" spans="9:13">
      <c r="I516" s="46"/>
      <c r="J516" s="46"/>
      <c r="K516" s="46"/>
      <c r="L516" s="46"/>
      <c r="M516" s="46"/>
    </row>
    <row r="517" spans="9:13">
      <c r="I517" s="46"/>
      <c r="J517" s="46"/>
      <c r="K517" s="46"/>
      <c r="L517" s="46"/>
      <c r="M517" s="46"/>
    </row>
    <row r="518" spans="9:13">
      <c r="I518" s="46"/>
      <c r="J518" s="46"/>
      <c r="K518" s="46"/>
      <c r="L518" s="46"/>
      <c r="M518" s="46"/>
    </row>
    <row r="519" spans="9:13">
      <c r="I519" s="46"/>
      <c r="J519" s="46"/>
      <c r="K519" s="46"/>
      <c r="L519" s="46"/>
      <c r="M519" s="46"/>
    </row>
    <row r="520" spans="9:13">
      <c r="I520" s="46"/>
      <c r="J520" s="46"/>
      <c r="K520" s="46"/>
      <c r="L520" s="46"/>
      <c r="M520" s="46"/>
    </row>
    <row r="521" spans="9:13">
      <c r="I521" s="46"/>
      <c r="J521" s="46"/>
      <c r="K521" s="46"/>
      <c r="L521" s="46"/>
      <c r="M521" s="46"/>
    </row>
    <row r="522" spans="9:13">
      <c r="I522" s="46"/>
      <c r="J522" s="46"/>
      <c r="K522" s="46"/>
      <c r="L522" s="46"/>
      <c r="M522" s="46"/>
    </row>
    <row r="523" spans="9:13">
      <c r="I523" s="46"/>
      <c r="J523" s="46"/>
      <c r="K523" s="46"/>
      <c r="L523" s="46"/>
      <c r="M523" s="46"/>
    </row>
    <row r="524" spans="9:13">
      <c r="I524" s="46"/>
      <c r="J524" s="46"/>
      <c r="K524" s="46"/>
      <c r="L524" s="46"/>
      <c r="M524" s="46"/>
    </row>
    <row r="525" spans="9:13">
      <c r="I525" s="46"/>
      <c r="J525" s="46"/>
      <c r="K525" s="46"/>
      <c r="L525" s="46"/>
      <c r="M525" s="46"/>
    </row>
    <row r="526" spans="9:13">
      <c r="I526" s="46"/>
      <c r="J526" s="46"/>
      <c r="K526" s="46"/>
      <c r="L526" s="46"/>
      <c r="M526" s="46"/>
    </row>
    <row r="527" spans="9:13">
      <c r="I527" s="46"/>
      <c r="J527" s="46"/>
      <c r="K527" s="46"/>
      <c r="L527" s="46"/>
      <c r="M527" s="46"/>
    </row>
    <row r="528" spans="9:13">
      <c r="I528" s="46"/>
      <c r="J528" s="46"/>
      <c r="K528" s="46"/>
      <c r="L528" s="46"/>
      <c r="M528" s="46"/>
    </row>
    <row r="529" spans="9:13">
      <c r="I529" s="46"/>
      <c r="J529" s="46"/>
      <c r="K529" s="46"/>
      <c r="L529" s="46"/>
      <c r="M529" s="46"/>
    </row>
    <row r="530" spans="9:13">
      <c r="I530" s="46"/>
      <c r="J530" s="46"/>
      <c r="K530" s="46"/>
      <c r="L530" s="46"/>
      <c r="M530" s="46"/>
    </row>
    <row r="531" spans="9:13">
      <c r="I531" s="46"/>
      <c r="J531" s="46"/>
      <c r="K531" s="46"/>
      <c r="L531" s="46"/>
      <c r="M531" s="46"/>
    </row>
    <row r="532" spans="9:13">
      <c r="I532" s="46"/>
      <c r="J532" s="46"/>
      <c r="K532" s="46"/>
      <c r="L532" s="46"/>
      <c r="M532" s="46"/>
    </row>
    <row r="533" spans="9:13">
      <c r="I533" s="46"/>
      <c r="J533" s="46"/>
      <c r="K533" s="46"/>
      <c r="L533" s="46"/>
      <c r="M533" s="46"/>
    </row>
    <row r="534" spans="9:13">
      <c r="I534" s="46"/>
      <c r="J534" s="46"/>
      <c r="K534" s="46"/>
      <c r="L534" s="46"/>
      <c r="M534" s="46"/>
    </row>
    <row r="535" spans="9:13">
      <c r="I535" s="46"/>
      <c r="J535" s="46"/>
      <c r="K535" s="46"/>
      <c r="L535" s="46"/>
      <c r="M535" s="46"/>
    </row>
    <row r="536" spans="9:13">
      <c r="I536" s="46"/>
      <c r="J536" s="46"/>
      <c r="K536" s="46"/>
      <c r="L536" s="46"/>
      <c r="M536" s="46"/>
    </row>
    <row r="537" spans="9:13">
      <c r="I537" s="46"/>
      <c r="J537" s="46"/>
      <c r="K537" s="46"/>
      <c r="L537" s="46"/>
      <c r="M537" s="46"/>
    </row>
    <row r="538" spans="9:13">
      <c r="I538" s="46"/>
      <c r="J538" s="46"/>
      <c r="K538" s="46"/>
      <c r="L538" s="46"/>
      <c r="M538" s="46"/>
    </row>
    <row r="539" spans="9:13">
      <c r="I539" s="46"/>
      <c r="J539" s="46"/>
      <c r="K539" s="46"/>
      <c r="L539" s="46"/>
      <c r="M539" s="46"/>
    </row>
    <row r="540" spans="9:13">
      <c r="I540" s="46"/>
      <c r="J540" s="46"/>
      <c r="K540" s="46"/>
      <c r="L540" s="46"/>
      <c r="M540" s="46"/>
    </row>
    <row r="541" spans="9:13">
      <c r="I541" s="46"/>
      <c r="J541" s="46"/>
      <c r="K541" s="46"/>
      <c r="L541" s="46"/>
      <c r="M541" s="46"/>
    </row>
    <row r="542" spans="9:13">
      <c r="I542" s="46"/>
      <c r="J542" s="46"/>
      <c r="K542" s="46"/>
      <c r="L542" s="46"/>
      <c r="M542" s="46"/>
    </row>
    <row r="543" spans="9:13">
      <c r="I543" s="46"/>
      <c r="J543" s="46"/>
      <c r="K543" s="46"/>
      <c r="L543" s="46"/>
      <c r="M543" s="46"/>
    </row>
    <row r="544" spans="9:13">
      <c r="I544" s="46"/>
      <c r="J544" s="46"/>
      <c r="K544" s="46"/>
      <c r="L544" s="46"/>
      <c r="M544" s="46"/>
    </row>
    <row r="545" spans="9:13">
      <c r="I545" s="46"/>
      <c r="J545" s="46"/>
      <c r="K545" s="46"/>
      <c r="L545" s="46"/>
      <c r="M545" s="46"/>
    </row>
    <row r="546" spans="9:13">
      <c r="I546" s="46"/>
      <c r="J546" s="46"/>
      <c r="K546" s="46"/>
      <c r="L546" s="46"/>
      <c r="M546" s="46"/>
    </row>
    <row r="547" spans="9:13">
      <c r="I547" s="46"/>
      <c r="J547" s="46"/>
      <c r="K547" s="46"/>
      <c r="L547" s="46"/>
      <c r="M547" s="46"/>
    </row>
    <row r="548" spans="9:13">
      <c r="I548" s="46"/>
      <c r="J548" s="46"/>
      <c r="K548" s="46"/>
      <c r="L548" s="46"/>
      <c r="M548" s="46"/>
    </row>
    <row r="549" spans="9:13">
      <c r="I549" s="46"/>
      <c r="J549" s="46"/>
      <c r="K549" s="46"/>
      <c r="L549" s="46"/>
      <c r="M549" s="46"/>
    </row>
    <row r="550" spans="9:13">
      <c r="I550" s="46"/>
      <c r="J550" s="46"/>
      <c r="K550" s="46"/>
      <c r="L550" s="46"/>
      <c r="M550" s="46"/>
    </row>
    <row r="551" spans="9:13">
      <c r="I551" s="46"/>
      <c r="J551" s="46"/>
      <c r="K551" s="46"/>
      <c r="L551" s="46"/>
      <c r="M551" s="46"/>
    </row>
    <row r="552" spans="9:13">
      <c r="I552" s="46"/>
      <c r="J552" s="46"/>
      <c r="K552" s="46"/>
      <c r="L552" s="46"/>
      <c r="M552" s="46"/>
    </row>
    <row r="553" spans="9:13">
      <c r="I553" s="46"/>
      <c r="J553" s="46"/>
      <c r="K553" s="46"/>
      <c r="L553" s="46"/>
      <c r="M553" s="46"/>
    </row>
    <row r="554" spans="9:13">
      <c r="I554" s="46"/>
      <c r="J554" s="46"/>
      <c r="K554" s="46"/>
      <c r="L554" s="46"/>
      <c r="M554" s="46"/>
    </row>
    <row r="555" spans="9:13">
      <c r="I555" s="46"/>
      <c r="J555" s="46"/>
      <c r="K555" s="46"/>
      <c r="L555" s="46"/>
      <c r="M555" s="46"/>
    </row>
    <row r="556" spans="9:13">
      <c r="I556" s="46"/>
      <c r="J556" s="46"/>
      <c r="K556" s="46"/>
      <c r="L556" s="46"/>
      <c r="M556" s="46"/>
    </row>
    <row r="557" spans="9:13">
      <c r="I557" s="46"/>
      <c r="J557" s="46"/>
      <c r="K557" s="46"/>
      <c r="L557" s="46"/>
      <c r="M557" s="46"/>
    </row>
    <row r="558" spans="9:13">
      <c r="I558" s="46"/>
      <c r="J558" s="46"/>
      <c r="K558" s="46"/>
      <c r="L558" s="46"/>
      <c r="M558" s="46"/>
    </row>
    <row r="559" spans="9:13">
      <c r="I559" s="46"/>
      <c r="J559" s="46"/>
      <c r="K559" s="46"/>
      <c r="L559" s="46"/>
      <c r="M559" s="46"/>
    </row>
    <row r="560" spans="9:13">
      <c r="I560" s="46"/>
      <c r="J560" s="46"/>
      <c r="K560" s="46"/>
      <c r="L560" s="46"/>
      <c r="M560" s="46"/>
    </row>
    <row r="561" spans="9:13">
      <c r="I561" s="46"/>
      <c r="J561" s="46"/>
      <c r="K561" s="46"/>
      <c r="L561" s="46"/>
      <c r="M561" s="46"/>
    </row>
    <row r="562" spans="9:13">
      <c r="I562" s="46"/>
      <c r="J562" s="46"/>
      <c r="K562" s="46"/>
      <c r="L562" s="46"/>
      <c r="M562" s="46"/>
    </row>
    <row r="563" spans="9:13">
      <c r="I563" s="46"/>
      <c r="J563" s="46"/>
      <c r="K563" s="46"/>
      <c r="L563" s="46"/>
      <c r="M563" s="46"/>
    </row>
    <row r="564" spans="9:13">
      <c r="I564" s="46"/>
      <c r="J564" s="46"/>
      <c r="K564" s="46"/>
      <c r="L564" s="46"/>
      <c r="M564" s="46"/>
    </row>
    <row r="565" spans="9:13">
      <c r="I565" s="46"/>
      <c r="J565" s="46"/>
      <c r="K565" s="46"/>
      <c r="L565" s="46"/>
      <c r="M565" s="46"/>
    </row>
    <row r="566" spans="9:13">
      <c r="I566" s="46"/>
      <c r="J566" s="46"/>
      <c r="K566" s="46"/>
      <c r="L566" s="46"/>
      <c r="M566" s="46"/>
    </row>
    <row r="567" spans="9:13">
      <c r="I567" s="46"/>
      <c r="J567" s="46"/>
      <c r="K567" s="46"/>
      <c r="L567" s="46"/>
      <c r="M567" s="46"/>
    </row>
    <row r="568" spans="9:13">
      <c r="I568" s="46"/>
      <c r="J568" s="46"/>
      <c r="K568" s="46"/>
      <c r="L568" s="46"/>
      <c r="M568" s="46"/>
    </row>
    <row r="569" spans="9:13">
      <c r="I569" s="46"/>
      <c r="J569" s="46"/>
      <c r="K569" s="46"/>
      <c r="L569" s="46"/>
      <c r="M569" s="46"/>
    </row>
    <row r="570" spans="9:13">
      <c r="I570" s="46"/>
      <c r="J570" s="46"/>
      <c r="K570" s="46"/>
      <c r="L570" s="46"/>
      <c r="M570" s="46"/>
    </row>
    <row r="571" spans="9:13">
      <c r="I571" s="46"/>
      <c r="J571" s="46"/>
      <c r="K571" s="46"/>
      <c r="L571" s="46"/>
      <c r="M571" s="46"/>
    </row>
    <row r="572" spans="9:13">
      <c r="I572" s="46"/>
      <c r="J572" s="46"/>
      <c r="K572" s="46"/>
      <c r="L572" s="46"/>
      <c r="M572" s="46"/>
    </row>
    <row r="573" spans="9:13">
      <c r="I573" s="46"/>
      <c r="J573" s="46"/>
      <c r="K573" s="46"/>
      <c r="L573" s="46"/>
      <c r="M573" s="46"/>
    </row>
    <row r="574" spans="9:13">
      <c r="I574" s="46"/>
      <c r="J574" s="46"/>
      <c r="K574" s="46"/>
      <c r="L574" s="46"/>
      <c r="M574" s="46"/>
    </row>
    <row r="575" spans="9:13">
      <c r="I575" s="46"/>
      <c r="J575" s="46"/>
      <c r="K575" s="46"/>
      <c r="L575" s="46"/>
      <c r="M575" s="46"/>
    </row>
    <row r="576" spans="9:13">
      <c r="I576" s="46"/>
      <c r="J576" s="46"/>
      <c r="K576" s="46"/>
      <c r="L576" s="46"/>
      <c r="M576" s="46"/>
    </row>
    <row r="577" spans="9:13">
      <c r="I577" s="46"/>
      <c r="J577" s="46"/>
      <c r="K577" s="46"/>
      <c r="L577" s="46"/>
      <c r="M577" s="46"/>
    </row>
    <row r="578" spans="9:13">
      <c r="I578" s="46"/>
      <c r="J578" s="46"/>
      <c r="K578" s="46"/>
      <c r="L578" s="46"/>
      <c r="M578" s="46"/>
    </row>
    <row r="579" spans="9:13">
      <c r="I579" s="46"/>
      <c r="J579" s="46"/>
      <c r="K579" s="46"/>
      <c r="L579" s="46"/>
      <c r="M579" s="46"/>
    </row>
    <row r="580" spans="9:13">
      <c r="I580" s="46"/>
      <c r="J580" s="46"/>
      <c r="K580" s="46"/>
      <c r="L580" s="46"/>
      <c r="M580" s="46"/>
    </row>
    <row r="581" spans="9:13">
      <c r="I581" s="46"/>
      <c r="J581" s="46"/>
      <c r="K581" s="46"/>
      <c r="L581" s="46"/>
      <c r="M581" s="46"/>
    </row>
    <row r="582" spans="9:13">
      <c r="I582" s="46"/>
      <c r="J582" s="46"/>
      <c r="K582" s="46"/>
      <c r="L582" s="46"/>
      <c r="M582" s="46"/>
    </row>
    <row r="583" spans="9:13">
      <c r="I583" s="46"/>
      <c r="J583" s="46"/>
      <c r="K583" s="46"/>
      <c r="L583" s="46"/>
      <c r="M583" s="46"/>
    </row>
    <row r="584" spans="9:13">
      <c r="I584" s="46"/>
      <c r="J584" s="46"/>
      <c r="K584" s="46"/>
      <c r="L584" s="46"/>
      <c r="M584" s="46"/>
    </row>
    <row r="585" spans="9:13">
      <c r="I585" s="46"/>
      <c r="J585" s="46"/>
      <c r="K585" s="46"/>
      <c r="L585" s="46"/>
      <c r="M585" s="46"/>
    </row>
    <row r="586" spans="9:13">
      <c r="I586" s="46"/>
      <c r="J586" s="46"/>
      <c r="K586" s="46"/>
      <c r="L586" s="46"/>
      <c r="M586" s="46"/>
    </row>
    <row r="587" spans="9:13">
      <c r="I587" s="46"/>
      <c r="J587" s="46"/>
      <c r="K587" s="46"/>
      <c r="L587" s="46"/>
      <c r="M587" s="46"/>
    </row>
    <row r="588" spans="9:13">
      <c r="I588" s="46"/>
      <c r="J588" s="46"/>
      <c r="K588" s="46"/>
      <c r="L588" s="46"/>
      <c r="M588" s="46"/>
    </row>
    <row r="589" spans="9:13">
      <c r="I589" s="46"/>
      <c r="J589" s="46"/>
      <c r="K589" s="46"/>
      <c r="L589" s="46"/>
      <c r="M589" s="46"/>
    </row>
    <row r="590" spans="9:13">
      <c r="I590" s="46"/>
      <c r="J590" s="46"/>
      <c r="K590" s="46"/>
      <c r="L590" s="46"/>
      <c r="M590" s="46"/>
    </row>
    <row r="591" spans="9:13">
      <c r="I591" s="46"/>
      <c r="J591" s="46"/>
      <c r="K591" s="46"/>
      <c r="L591" s="46"/>
      <c r="M591" s="46"/>
    </row>
    <row r="592" spans="9:13">
      <c r="I592" s="46"/>
      <c r="J592" s="46"/>
      <c r="K592" s="46"/>
      <c r="L592" s="46"/>
      <c r="M592" s="46"/>
    </row>
    <row r="593" spans="9:13">
      <c r="I593" s="46"/>
      <c r="J593" s="46"/>
      <c r="K593" s="46"/>
      <c r="L593" s="46"/>
      <c r="M593" s="46"/>
    </row>
    <row r="594" spans="9:13">
      <c r="I594" s="46"/>
      <c r="J594" s="46"/>
      <c r="K594" s="46"/>
      <c r="L594" s="46"/>
      <c r="M594" s="46"/>
    </row>
    <row r="595" spans="9:13">
      <c r="I595" s="46"/>
      <c r="J595" s="46"/>
      <c r="K595" s="46"/>
      <c r="L595" s="46"/>
      <c r="M595" s="46"/>
    </row>
    <row r="596" spans="9:13">
      <c r="I596" s="46"/>
      <c r="J596" s="46"/>
      <c r="K596" s="46"/>
      <c r="L596" s="46"/>
      <c r="M596" s="46"/>
    </row>
    <row r="597" spans="9:13">
      <c r="I597" s="46"/>
      <c r="J597" s="46"/>
      <c r="K597" s="46"/>
      <c r="L597" s="46"/>
      <c r="M597" s="46"/>
    </row>
    <row r="598" spans="9:13">
      <c r="I598" s="46"/>
      <c r="J598" s="46"/>
      <c r="K598" s="46"/>
      <c r="L598" s="46"/>
      <c r="M598" s="46"/>
    </row>
    <row r="599" spans="9:13">
      <c r="I599" s="46"/>
      <c r="J599" s="46"/>
      <c r="K599" s="46"/>
      <c r="L599" s="46"/>
      <c r="M599" s="46"/>
    </row>
    <row r="600" spans="9:13">
      <c r="I600" s="46"/>
      <c r="J600" s="46"/>
      <c r="K600" s="46"/>
      <c r="L600" s="46"/>
      <c r="M600" s="46"/>
    </row>
    <row r="601" spans="9:13">
      <c r="I601" s="46"/>
      <c r="J601" s="46"/>
      <c r="K601" s="46"/>
      <c r="L601" s="46"/>
      <c r="M601" s="46"/>
    </row>
    <row r="602" spans="9:13">
      <c r="I602" s="46"/>
      <c r="J602" s="46"/>
      <c r="K602" s="46"/>
      <c r="L602" s="46"/>
      <c r="M602" s="46"/>
    </row>
    <row r="603" spans="9:13">
      <c r="I603" s="46"/>
      <c r="J603" s="46"/>
      <c r="K603" s="46"/>
      <c r="L603" s="46"/>
      <c r="M603" s="46"/>
    </row>
    <row r="604" spans="9:13">
      <c r="I604" s="46"/>
      <c r="J604" s="46"/>
      <c r="K604" s="46"/>
      <c r="L604" s="46"/>
      <c r="M604" s="46"/>
    </row>
    <row r="605" spans="9:13">
      <c r="I605" s="46"/>
      <c r="J605" s="46"/>
      <c r="K605" s="46"/>
      <c r="L605" s="46"/>
      <c r="M605" s="46"/>
    </row>
    <row r="606" spans="9:13">
      <c r="I606" s="46"/>
      <c r="J606" s="46"/>
      <c r="K606" s="46"/>
      <c r="L606" s="46"/>
      <c r="M606" s="46"/>
    </row>
    <row r="607" spans="9:13">
      <c r="I607" s="46"/>
      <c r="J607" s="46"/>
      <c r="K607" s="46"/>
      <c r="L607" s="46"/>
      <c r="M607" s="46"/>
    </row>
    <row r="608" spans="9:13">
      <c r="I608" s="46"/>
      <c r="J608" s="46"/>
      <c r="K608" s="46"/>
      <c r="L608" s="46"/>
      <c r="M608" s="46"/>
    </row>
    <row r="609" spans="9:13">
      <c r="I609" s="46"/>
      <c r="J609" s="46"/>
      <c r="K609" s="46"/>
      <c r="L609" s="46"/>
      <c r="M609" s="46"/>
    </row>
    <row r="610" spans="9:13">
      <c r="I610" s="46"/>
      <c r="J610" s="46"/>
      <c r="K610" s="46"/>
      <c r="L610" s="46"/>
      <c r="M610" s="46"/>
    </row>
    <row r="611" spans="9:13">
      <c r="I611" s="46"/>
      <c r="J611" s="46"/>
      <c r="K611" s="46"/>
      <c r="L611" s="46"/>
      <c r="M611" s="46"/>
    </row>
    <row r="612" spans="9:13">
      <c r="I612" s="46"/>
      <c r="J612" s="46"/>
      <c r="K612" s="46"/>
      <c r="L612" s="46"/>
      <c r="M612" s="46"/>
    </row>
    <row r="613" spans="9:13">
      <c r="I613" s="46"/>
      <c r="J613" s="46"/>
      <c r="K613" s="46"/>
      <c r="L613" s="46"/>
      <c r="M613" s="46"/>
    </row>
    <row r="614" spans="9:13">
      <c r="I614" s="46"/>
      <c r="J614" s="46"/>
      <c r="K614" s="46"/>
      <c r="L614" s="46"/>
      <c r="M614" s="46"/>
    </row>
    <row r="615" spans="9:13">
      <c r="I615" s="46"/>
      <c r="J615" s="46"/>
      <c r="K615" s="46"/>
      <c r="L615" s="46"/>
      <c r="M615" s="46"/>
    </row>
    <row r="616" spans="9:13">
      <c r="I616" s="46"/>
      <c r="J616" s="46"/>
      <c r="K616" s="46"/>
      <c r="L616" s="46"/>
      <c r="M616" s="46"/>
    </row>
    <row r="617" spans="9:13">
      <c r="I617" s="46"/>
      <c r="J617" s="46"/>
      <c r="K617" s="46"/>
      <c r="L617" s="46"/>
      <c r="M617" s="46"/>
    </row>
    <row r="618" spans="9:13">
      <c r="I618" s="46"/>
      <c r="J618" s="46"/>
      <c r="K618" s="46"/>
      <c r="L618" s="46"/>
      <c r="M618" s="46"/>
    </row>
    <row r="619" spans="9:13">
      <c r="I619" s="46"/>
      <c r="J619" s="46"/>
      <c r="K619" s="46"/>
      <c r="L619" s="46"/>
      <c r="M619" s="46"/>
    </row>
    <row r="620" spans="9:13">
      <c r="I620" s="46"/>
      <c r="J620" s="46"/>
      <c r="K620" s="46"/>
      <c r="L620" s="46"/>
      <c r="M620" s="46"/>
    </row>
    <row r="621" spans="9:13">
      <c r="I621" s="46"/>
      <c r="J621" s="46"/>
      <c r="K621" s="46"/>
      <c r="L621" s="46"/>
      <c r="M621" s="46"/>
    </row>
    <row r="622" spans="9:13">
      <c r="I622" s="46"/>
      <c r="J622" s="46"/>
      <c r="K622" s="46"/>
      <c r="L622" s="46"/>
      <c r="M622" s="46"/>
    </row>
    <row r="623" spans="9:13">
      <c r="I623" s="46"/>
      <c r="J623" s="46"/>
      <c r="K623" s="46"/>
      <c r="L623" s="46"/>
      <c r="M623" s="46"/>
    </row>
    <row r="624" spans="9:13">
      <c r="I624" s="46"/>
      <c r="J624" s="46"/>
      <c r="K624" s="46"/>
      <c r="L624" s="46"/>
      <c r="M624" s="46"/>
    </row>
    <row r="625" spans="9:13">
      <c r="I625" s="46"/>
      <c r="J625" s="46"/>
      <c r="K625" s="46"/>
      <c r="L625" s="46"/>
      <c r="M625" s="46"/>
    </row>
    <row r="626" spans="9:13">
      <c r="I626" s="46"/>
      <c r="J626" s="46"/>
      <c r="K626" s="46"/>
      <c r="L626" s="46"/>
      <c r="M626" s="46"/>
    </row>
    <row r="627" spans="9:13">
      <c r="I627" s="46"/>
      <c r="J627" s="46"/>
      <c r="K627" s="46"/>
      <c r="L627" s="46"/>
      <c r="M627" s="46"/>
    </row>
    <row r="628" spans="9:13">
      <c r="I628" s="46"/>
      <c r="J628" s="46"/>
      <c r="K628" s="46"/>
      <c r="L628" s="46"/>
      <c r="M628" s="46"/>
    </row>
    <row r="629" spans="9:13">
      <c r="I629" s="46"/>
      <c r="J629" s="46"/>
      <c r="K629" s="46"/>
      <c r="L629" s="46"/>
      <c r="M629" s="46"/>
    </row>
    <row r="630" spans="9:13">
      <c r="I630" s="46"/>
      <c r="J630" s="46"/>
      <c r="K630" s="46"/>
      <c r="L630" s="46"/>
      <c r="M630" s="46"/>
    </row>
    <row r="631" spans="9:13">
      <c r="I631" s="46"/>
      <c r="J631" s="46"/>
      <c r="K631" s="46"/>
      <c r="L631" s="46"/>
      <c r="M631" s="46"/>
    </row>
    <row r="632" spans="9:13">
      <c r="I632" s="46"/>
      <c r="J632" s="46"/>
      <c r="K632" s="46"/>
      <c r="L632" s="46"/>
      <c r="M632" s="46"/>
    </row>
    <row r="633" spans="9:13">
      <c r="I633" s="46"/>
      <c r="J633" s="46"/>
      <c r="K633" s="46"/>
      <c r="L633" s="46"/>
      <c r="M633" s="46"/>
    </row>
    <row r="634" spans="9:13">
      <c r="I634" s="46"/>
      <c r="J634" s="46"/>
      <c r="K634" s="46"/>
      <c r="L634" s="46"/>
      <c r="M634" s="46"/>
    </row>
    <row r="635" spans="9:13">
      <c r="I635" s="46"/>
      <c r="J635" s="46"/>
      <c r="K635" s="46"/>
      <c r="L635" s="46"/>
      <c r="M635" s="46"/>
    </row>
    <row r="636" spans="9:13">
      <c r="I636" s="46"/>
      <c r="J636" s="46"/>
      <c r="K636" s="46"/>
      <c r="L636" s="46"/>
      <c r="M636" s="46"/>
    </row>
    <row r="637" spans="9:13">
      <c r="I637" s="46"/>
      <c r="J637" s="46"/>
      <c r="K637" s="46"/>
      <c r="L637" s="46"/>
      <c r="M637" s="46"/>
    </row>
    <row r="638" spans="9:13">
      <c r="I638" s="46"/>
      <c r="J638" s="46"/>
      <c r="K638" s="46"/>
      <c r="L638" s="46"/>
      <c r="M638" s="46"/>
    </row>
    <row r="639" spans="9:13">
      <c r="I639" s="46"/>
      <c r="J639" s="46"/>
      <c r="K639" s="46"/>
      <c r="L639" s="46"/>
      <c r="M639" s="46"/>
    </row>
    <row r="640" spans="9:13">
      <c r="I640" s="46"/>
      <c r="J640" s="46"/>
      <c r="K640" s="46"/>
      <c r="L640" s="46"/>
      <c r="M640" s="46"/>
    </row>
    <row r="641" spans="9:13">
      <c r="I641" s="46"/>
      <c r="J641" s="46"/>
      <c r="K641" s="46"/>
      <c r="L641" s="46"/>
      <c r="M641" s="46"/>
    </row>
    <row r="642" spans="9:13">
      <c r="I642" s="46"/>
      <c r="J642" s="46"/>
      <c r="K642" s="46"/>
      <c r="L642" s="46"/>
      <c r="M642" s="46"/>
    </row>
    <row r="643" spans="9:13">
      <c r="I643" s="46"/>
      <c r="J643" s="46"/>
      <c r="K643" s="46"/>
      <c r="L643" s="46"/>
      <c r="M643" s="46"/>
    </row>
    <row r="644" spans="9:13">
      <c r="I644" s="46"/>
      <c r="J644" s="46"/>
      <c r="K644" s="46"/>
      <c r="L644" s="46"/>
      <c r="M644" s="46"/>
    </row>
    <row r="645" spans="9:13">
      <c r="I645" s="46"/>
      <c r="J645" s="46"/>
      <c r="K645" s="46"/>
      <c r="L645" s="46"/>
      <c r="M645" s="46"/>
    </row>
    <row r="646" spans="9:13">
      <c r="I646" s="46"/>
      <c r="J646" s="46"/>
      <c r="K646" s="46"/>
      <c r="L646" s="46"/>
      <c r="M646" s="46"/>
    </row>
    <row r="647" spans="9:13">
      <c r="I647" s="46"/>
      <c r="J647" s="46"/>
      <c r="K647" s="46"/>
      <c r="L647" s="46"/>
      <c r="M647" s="46"/>
    </row>
    <row r="648" spans="9:13">
      <c r="I648" s="46"/>
      <c r="J648" s="46"/>
      <c r="K648" s="46"/>
      <c r="L648" s="46"/>
      <c r="M648" s="46"/>
    </row>
    <row r="649" spans="9:13">
      <c r="I649" s="46"/>
      <c r="J649" s="46"/>
      <c r="K649" s="46"/>
      <c r="L649" s="46"/>
      <c r="M649" s="46"/>
    </row>
    <row r="650" spans="9:13">
      <c r="I650" s="46"/>
      <c r="J650" s="46"/>
      <c r="K650" s="46"/>
      <c r="L650" s="46"/>
      <c r="M650" s="46"/>
    </row>
    <row r="651" spans="9:13">
      <c r="I651" s="46"/>
      <c r="J651" s="46"/>
      <c r="K651" s="46"/>
      <c r="L651" s="46"/>
      <c r="M651" s="46"/>
    </row>
    <row r="652" spans="9:13">
      <c r="I652" s="46"/>
      <c r="J652" s="46"/>
      <c r="K652" s="46"/>
      <c r="L652" s="46"/>
      <c r="M652" s="46"/>
    </row>
    <row r="653" spans="9:13">
      <c r="I653" s="46"/>
      <c r="J653" s="46"/>
      <c r="K653" s="46"/>
      <c r="L653" s="46"/>
      <c r="M653" s="46"/>
    </row>
    <row r="654" spans="9:13">
      <c r="I654" s="46"/>
      <c r="J654" s="46"/>
      <c r="K654" s="46"/>
      <c r="L654" s="46"/>
      <c r="M654" s="46"/>
    </row>
    <row r="655" spans="9:13">
      <c r="I655" s="46"/>
      <c r="J655" s="46"/>
      <c r="K655" s="46"/>
      <c r="L655" s="46"/>
      <c r="M655" s="46"/>
    </row>
    <row r="656" spans="9:13">
      <c r="I656" s="46"/>
      <c r="J656" s="46"/>
      <c r="K656" s="46"/>
      <c r="L656" s="46"/>
      <c r="M656" s="46"/>
    </row>
    <row r="657" spans="9:13">
      <c r="I657" s="46"/>
      <c r="J657" s="46"/>
      <c r="K657" s="46"/>
      <c r="L657" s="46"/>
      <c r="M657" s="46"/>
    </row>
    <row r="658" spans="9:13">
      <c r="I658" s="46"/>
      <c r="J658" s="46"/>
      <c r="K658" s="46"/>
      <c r="L658" s="46"/>
      <c r="M658" s="46"/>
    </row>
    <row r="659" spans="9:13">
      <c r="I659" s="46"/>
      <c r="J659" s="46"/>
      <c r="K659" s="46"/>
      <c r="L659" s="46"/>
      <c r="M659" s="46"/>
    </row>
    <row r="660" spans="9:13">
      <c r="I660" s="46"/>
      <c r="J660" s="46"/>
      <c r="K660" s="46"/>
      <c r="L660" s="46"/>
      <c r="M660" s="46"/>
    </row>
    <row r="661" spans="9:13">
      <c r="I661" s="46"/>
      <c r="J661" s="46"/>
      <c r="K661" s="46"/>
      <c r="L661" s="46"/>
      <c r="M661" s="46"/>
    </row>
    <row r="662" spans="9:13">
      <c r="I662" s="46"/>
      <c r="J662" s="46"/>
      <c r="K662" s="46"/>
      <c r="L662" s="46"/>
      <c r="M662" s="46"/>
    </row>
    <row r="663" spans="9:13">
      <c r="I663" s="46"/>
      <c r="J663" s="46"/>
      <c r="K663" s="46"/>
      <c r="L663" s="46"/>
      <c r="M663" s="46"/>
    </row>
    <row r="664" spans="9:13">
      <c r="I664" s="46"/>
      <c r="J664" s="46"/>
      <c r="K664" s="46"/>
      <c r="L664" s="46"/>
      <c r="M664" s="46"/>
    </row>
    <row r="665" spans="9:13">
      <c r="I665" s="46"/>
      <c r="J665" s="46"/>
      <c r="K665" s="46"/>
      <c r="L665" s="46"/>
      <c r="M665" s="46"/>
    </row>
    <row r="666" spans="9:13">
      <c r="I666" s="46"/>
      <c r="J666" s="46"/>
      <c r="K666" s="46"/>
      <c r="L666" s="46"/>
      <c r="M666" s="46"/>
    </row>
    <row r="667" spans="9:13">
      <c r="I667" s="46"/>
      <c r="J667" s="46"/>
      <c r="K667" s="46"/>
      <c r="L667" s="46"/>
      <c r="M667" s="46"/>
    </row>
    <row r="668" spans="9:13">
      <c r="I668" s="46"/>
      <c r="J668" s="46"/>
      <c r="K668" s="46"/>
      <c r="L668" s="46"/>
      <c r="M668" s="46"/>
    </row>
    <row r="669" spans="9:13">
      <c r="I669" s="46"/>
      <c r="J669" s="46"/>
      <c r="K669" s="46"/>
      <c r="L669" s="46"/>
      <c r="M669" s="46"/>
    </row>
    <row r="670" spans="9:13">
      <c r="I670" s="46"/>
      <c r="J670" s="46"/>
      <c r="K670" s="46"/>
      <c r="L670" s="46"/>
      <c r="M670" s="46"/>
    </row>
    <row r="671" spans="9:13">
      <c r="I671" s="46"/>
      <c r="J671" s="46"/>
      <c r="K671" s="46"/>
      <c r="L671" s="46"/>
      <c r="M671" s="46"/>
    </row>
    <row r="672" spans="9:13">
      <c r="I672" s="46"/>
      <c r="J672" s="46"/>
      <c r="K672" s="46"/>
      <c r="L672" s="46"/>
      <c r="M672" s="46"/>
    </row>
    <row r="673" spans="9:13">
      <c r="I673" s="46"/>
      <c r="J673" s="46"/>
      <c r="K673" s="46"/>
      <c r="L673" s="46"/>
      <c r="M673" s="46"/>
    </row>
    <row r="674" spans="9:13">
      <c r="I674" s="46"/>
      <c r="J674" s="46"/>
      <c r="K674" s="46"/>
      <c r="L674" s="46"/>
      <c r="M674" s="46"/>
    </row>
    <row r="675" spans="9:13">
      <c r="I675" s="46"/>
      <c r="J675" s="46"/>
      <c r="K675" s="46"/>
      <c r="L675" s="46"/>
      <c r="M675" s="46"/>
    </row>
    <row r="676" spans="9:13">
      <c r="I676" s="46"/>
      <c r="J676" s="46"/>
      <c r="K676" s="46"/>
      <c r="L676" s="46"/>
      <c r="M676" s="46"/>
    </row>
    <row r="677" spans="9:13">
      <c r="I677" s="46"/>
      <c r="J677" s="46"/>
      <c r="K677" s="46"/>
      <c r="L677" s="46"/>
      <c r="M677" s="46"/>
    </row>
    <row r="678" spans="9:13">
      <c r="I678" s="46"/>
      <c r="J678" s="46"/>
      <c r="K678" s="46"/>
      <c r="L678" s="46"/>
      <c r="M678" s="46"/>
    </row>
    <row r="679" spans="9:13">
      <c r="I679" s="46"/>
      <c r="J679" s="46"/>
      <c r="K679" s="46"/>
      <c r="L679" s="46"/>
      <c r="M679" s="46"/>
    </row>
    <row r="680" spans="9:13">
      <c r="I680" s="46"/>
      <c r="J680" s="46"/>
      <c r="K680" s="46"/>
      <c r="L680" s="46"/>
      <c r="M680" s="46"/>
    </row>
    <row r="681" spans="9:13">
      <c r="I681" s="46"/>
      <c r="J681" s="46"/>
      <c r="K681" s="46"/>
      <c r="L681" s="46"/>
      <c r="M681" s="46"/>
    </row>
    <row r="682" spans="9:13">
      <c r="I682" s="46"/>
      <c r="J682" s="46"/>
      <c r="K682" s="46"/>
      <c r="L682" s="46"/>
      <c r="M682" s="46"/>
    </row>
    <row r="683" spans="9:13">
      <c r="I683" s="46"/>
      <c r="J683" s="46"/>
      <c r="K683" s="46"/>
      <c r="L683" s="46"/>
      <c r="M683" s="46"/>
    </row>
    <row r="684" spans="9:13">
      <c r="I684" s="46"/>
      <c r="J684" s="46"/>
      <c r="K684" s="46"/>
      <c r="L684" s="46"/>
      <c r="M684" s="46"/>
    </row>
    <row r="685" spans="9:13">
      <c r="I685" s="46"/>
      <c r="J685" s="46"/>
      <c r="K685" s="46"/>
      <c r="L685" s="46"/>
      <c r="M685" s="46"/>
    </row>
    <row r="686" spans="9:13">
      <c r="I686" s="46"/>
      <c r="J686" s="46"/>
      <c r="K686" s="46"/>
      <c r="L686" s="46"/>
      <c r="M686" s="46"/>
    </row>
    <row r="687" spans="9:13">
      <c r="I687" s="46"/>
      <c r="J687" s="46"/>
      <c r="K687" s="46"/>
      <c r="L687" s="46"/>
      <c r="M687" s="46"/>
    </row>
    <row r="688" spans="9:13">
      <c r="I688" s="46"/>
      <c r="J688" s="46"/>
      <c r="K688" s="46"/>
      <c r="L688" s="46"/>
      <c r="M688" s="46"/>
    </row>
    <row r="689" spans="9:13">
      <c r="I689" s="46"/>
      <c r="J689" s="46"/>
      <c r="K689" s="46"/>
      <c r="L689" s="46"/>
      <c r="M689" s="46"/>
    </row>
    <row r="690" spans="9:13">
      <c r="I690" s="46"/>
      <c r="J690" s="46"/>
      <c r="K690" s="46"/>
      <c r="L690" s="46"/>
      <c r="M690" s="46"/>
    </row>
    <row r="691" spans="9:13">
      <c r="I691" s="46"/>
      <c r="J691" s="46"/>
      <c r="K691" s="46"/>
      <c r="L691" s="46"/>
      <c r="M691" s="46"/>
    </row>
    <row r="692" spans="9:13">
      <c r="I692" s="46"/>
      <c r="J692" s="46"/>
      <c r="K692" s="46"/>
      <c r="L692" s="46"/>
      <c r="M692" s="46"/>
    </row>
    <row r="693" spans="9:13">
      <c r="I693" s="46"/>
      <c r="J693" s="46"/>
      <c r="K693" s="46"/>
      <c r="L693" s="46"/>
      <c r="M693" s="46"/>
    </row>
    <row r="694" spans="9:13">
      <c r="I694" s="46"/>
      <c r="J694" s="46"/>
      <c r="K694" s="46"/>
      <c r="L694" s="46"/>
      <c r="M694" s="46"/>
    </row>
    <row r="695" spans="9:13">
      <c r="I695" s="46"/>
      <c r="J695" s="46"/>
      <c r="K695" s="46"/>
      <c r="L695" s="46"/>
      <c r="M695" s="46"/>
    </row>
    <row r="696" spans="9:13">
      <c r="I696" s="46"/>
      <c r="J696" s="46"/>
      <c r="K696" s="46"/>
      <c r="L696" s="46"/>
      <c r="M696" s="46"/>
    </row>
    <row r="697" spans="9:13">
      <c r="I697" s="46"/>
      <c r="J697" s="46"/>
      <c r="K697" s="46"/>
      <c r="L697" s="46"/>
      <c r="M697" s="46"/>
    </row>
    <row r="698" spans="9:13">
      <c r="I698" s="46"/>
      <c r="J698" s="46"/>
      <c r="K698" s="46"/>
      <c r="L698" s="46"/>
      <c r="M698" s="46"/>
    </row>
    <row r="699" spans="9:13">
      <c r="I699" s="46"/>
      <c r="J699" s="46"/>
      <c r="K699" s="46"/>
      <c r="L699" s="46"/>
      <c r="M699" s="46"/>
    </row>
    <row r="700" spans="9:13">
      <c r="I700" s="46"/>
      <c r="J700" s="46"/>
      <c r="K700" s="46"/>
      <c r="L700" s="46"/>
      <c r="M700" s="46"/>
    </row>
    <row r="701" spans="9:13">
      <c r="I701" s="46"/>
      <c r="J701" s="46"/>
      <c r="K701" s="46"/>
      <c r="L701" s="46"/>
      <c r="M701" s="46"/>
    </row>
    <row r="702" spans="9:13">
      <c r="I702" s="46"/>
      <c r="J702" s="46"/>
      <c r="K702" s="46"/>
      <c r="L702" s="46"/>
      <c r="M702" s="46"/>
    </row>
    <row r="703" spans="9:13">
      <c r="I703" s="46"/>
      <c r="J703" s="46"/>
      <c r="K703" s="46"/>
      <c r="L703" s="46"/>
      <c r="M703" s="46"/>
    </row>
    <row r="704" spans="9:13">
      <c r="I704" s="46"/>
      <c r="J704" s="46"/>
      <c r="K704" s="46"/>
      <c r="L704" s="46"/>
      <c r="M704" s="46"/>
    </row>
    <row r="705" spans="9:13">
      <c r="I705" s="46"/>
      <c r="J705" s="46"/>
      <c r="K705" s="46"/>
      <c r="L705" s="46"/>
      <c r="M705" s="46"/>
    </row>
    <row r="706" spans="9:13">
      <c r="I706" s="46"/>
      <c r="J706" s="46"/>
      <c r="K706" s="46"/>
      <c r="L706" s="46"/>
      <c r="M706" s="46"/>
    </row>
    <row r="707" spans="9:13">
      <c r="I707" s="46"/>
      <c r="J707" s="46"/>
      <c r="K707" s="46"/>
      <c r="L707" s="46"/>
      <c r="M707" s="46"/>
    </row>
    <row r="708" spans="9:13">
      <c r="I708" s="46"/>
      <c r="J708" s="46"/>
      <c r="K708" s="46"/>
      <c r="L708" s="46"/>
      <c r="M708" s="46"/>
    </row>
    <row r="709" spans="9:13">
      <c r="I709" s="46"/>
      <c r="J709" s="46"/>
      <c r="K709" s="46"/>
      <c r="L709" s="46"/>
      <c r="M709" s="46"/>
    </row>
    <row r="710" spans="9:13">
      <c r="I710" s="46"/>
      <c r="J710" s="46"/>
      <c r="K710" s="46"/>
      <c r="L710" s="46"/>
      <c r="M710" s="46"/>
    </row>
    <row r="711" spans="9:13">
      <c r="I711" s="46"/>
      <c r="J711" s="46"/>
      <c r="K711" s="46"/>
      <c r="L711" s="46"/>
      <c r="M711" s="46"/>
    </row>
    <row r="712" spans="9:13">
      <c r="I712" s="46"/>
      <c r="J712" s="46"/>
      <c r="K712" s="46"/>
      <c r="L712" s="46"/>
      <c r="M712" s="46"/>
    </row>
    <row r="713" spans="9:13">
      <c r="I713" s="46"/>
      <c r="J713" s="46"/>
      <c r="K713" s="46"/>
      <c r="L713" s="46"/>
      <c r="M713" s="46"/>
    </row>
    <row r="714" spans="9:13">
      <c r="I714" s="46"/>
      <c r="J714" s="46"/>
      <c r="K714" s="46"/>
      <c r="L714" s="46"/>
      <c r="M714" s="46"/>
    </row>
    <row r="715" spans="9:13">
      <c r="I715" s="46"/>
      <c r="J715" s="46"/>
      <c r="K715" s="46"/>
      <c r="L715" s="46"/>
      <c r="M715" s="46"/>
    </row>
    <row r="716" spans="9:13">
      <c r="I716" s="46"/>
      <c r="J716" s="46"/>
      <c r="K716" s="46"/>
      <c r="L716" s="46"/>
      <c r="M716" s="46"/>
    </row>
    <row r="717" spans="9:13">
      <c r="I717" s="46"/>
      <c r="J717" s="46"/>
      <c r="K717" s="46"/>
      <c r="L717" s="46"/>
      <c r="M717" s="46"/>
    </row>
    <row r="718" spans="9:13">
      <c r="I718" s="46"/>
      <c r="J718" s="46"/>
      <c r="K718" s="46"/>
      <c r="L718" s="46"/>
      <c r="M718" s="46"/>
    </row>
    <row r="719" spans="9:13">
      <c r="I719" s="46"/>
      <c r="J719" s="46"/>
      <c r="K719" s="46"/>
      <c r="L719" s="46"/>
      <c r="M719" s="46"/>
    </row>
    <row r="720" spans="9:13">
      <c r="I720" s="46"/>
      <c r="J720" s="46"/>
      <c r="K720" s="46"/>
      <c r="L720" s="46"/>
      <c r="M720" s="46"/>
    </row>
    <row r="721" spans="9:13">
      <c r="I721" s="46"/>
      <c r="J721" s="46"/>
      <c r="K721" s="46"/>
      <c r="L721" s="46"/>
      <c r="M721" s="46"/>
    </row>
    <row r="722" spans="9:13">
      <c r="I722" s="46"/>
      <c r="J722" s="46"/>
      <c r="K722" s="46"/>
      <c r="L722" s="46"/>
      <c r="M722" s="46"/>
    </row>
    <row r="723" spans="9:13">
      <c r="I723" s="46"/>
      <c r="J723" s="46"/>
      <c r="K723" s="46"/>
      <c r="L723" s="46"/>
      <c r="M723" s="46"/>
    </row>
    <row r="724" spans="9:13">
      <c r="I724" s="46"/>
      <c r="J724" s="46"/>
      <c r="K724" s="46"/>
      <c r="L724" s="46"/>
      <c r="M724" s="46"/>
    </row>
    <row r="725" spans="9:13">
      <c r="I725" s="46"/>
      <c r="J725" s="46"/>
      <c r="K725" s="46"/>
      <c r="L725" s="46"/>
      <c r="M725" s="46"/>
    </row>
    <row r="726" spans="9:13">
      <c r="I726" s="46"/>
      <c r="J726" s="46"/>
      <c r="K726" s="46"/>
      <c r="L726" s="46"/>
      <c r="M726" s="46"/>
    </row>
    <row r="727" spans="9:13">
      <c r="I727" s="46"/>
      <c r="J727" s="46"/>
      <c r="K727" s="46"/>
      <c r="L727" s="46"/>
      <c r="M727" s="46"/>
    </row>
    <row r="728" spans="9:13">
      <c r="I728" s="46"/>
      <c r="J728" s="46"/>
      <c r="K728" s="46"/>
      <c r="L728" s="46"/>
      <c r="M728" s="46"/>
    </row>
    <row r="729" spans="9:13">
      <c r="I729" s="46"/>
      <c r="J729" s="46"/>
      <c r="K729" s="46"/>
      <c r="L729" s="46"/>
      <c r="M729" s="46"/>
    </row>
    <row r="730" spans="9:13">
      <c r="I730" s="46"/>
      <c r="J730" s="46"/>
      <c r="K730" s="46"/>
      <c r="L730" s="46"/>
      <c r="M730" s="46"/>
    </row>
    <row r="731" spans="9:13">
      <c r="I731" s="46"/>
      <c r="J731" s="46"/>
      <c r="K731" s="46"/>
      <c r="L731" s="46"/>
      <c r="M731" s="46"/>
    </row>
    <row r="732" spans="9:13">
      <c r="I732" s="46"/>
      <c r="J732" s="46"/>
      <c r="K732" s="46"/>
      <c r="L732" s="46"/>
      <c r="M732" s="46"/>
    </row>
    <row r="733" spans="9:13">
      <c r="I733" s="46"/>
      <c r="J733" s="46"/>
      <c r="K733" s="46"/>
      <c r="L733" s="46"/>
      <c r="M733" s="46"/>
    </row>
    <row r="734" spans="9:13">
      <c r="I734" s="46"/>
      <c r="J734" s="46"/>
      <c r="K734" s="46"/>
      <c r="L734" s="46"/>
      <c r="M734" s="46"/>
    </row>
    <row r="735" spans="9:13">
      <c r="I735" s="46"/>
      <c r="J735" s="46"/>
      <c r="K735" s="46"/>
      <c r="L735" s="46"/>
      <c r="M735" s="46"/>
    </row>
    <row r="736" spans="9:13">
      <c r="I736" s="46"/>
      <c r="J736" s="46"/>
      <c r="K736" s="46"/>
      <c r="L736" s="46"/>
      <c r="M736" s="46"/>
    </row>
    <row r="737" spans="9:13">
      <c r="I737" s="46"/>
      <c r="J737" s="46"/>
      <c r="K737" s="46"/>
      <c r="L737" s="46"/>
      <c r="M737" s="46"/>
    </row>
    <row r="738" spans="9:13">
      <c r="I738" s="46"/>
      <c r="J738" s="46"/>
      <c r="K738" s="46"/>
      <c r="L738" s="46"/>
      <c r="M738" s="46"/>
    </row>
    <row r="739" spans="9:13">
      <c r="I739" s="46"/>
      <c r="J739" s="46"/>
      <c r="K739" s="46"/>
      <c r="L739" s="46"/>
      <c r="M739" s="46"/>
    </row>
    <row r="740" spans="9:13">
      <c r="I740" s="46"/>
      <c r="J740" s="46"/>
      <c r="K740" s="46"/>
      <c r="L740" s="46"/>
      <c r="M740" s="46"/>
    </row>
    <row r="741" spans="9:13">
      <c r="I741" s="46"/>
      <c r="J741" s="46"/>
      <c r="K741" s="46"/>
      <c r="L741" s="46"/>
      <c r="M741" s="46"/>
    </row>
    <row r="742" spans="9:13">
      <c r="I742" s="46"/>
      <c r="J742" s="46"/>
      <c r="K742" s="46"/>
      <c r="L742" s="46"/>
      <c r="M742" s="46"/>
    </row>
    <row r="743" spans="9:13">
      <c r="I743" s="46"/>
      <c r="J743" s="46"/>
      <c r="K743" s="46"/>
      <c r="L743" s="46"/>
      <c r="M743" s="46"/>
    </row>
    <row r="744" spans="9:13">
      <c r="I744" s="46"/>
      <c r="J744" s="46"/>
      <c r="K744" s="46"/>
      <c r="L744" s="46"/>
      <c r="M744" s="46"/>
    </row>
    <row r="745" spans="9:13">
      <c r="I745" s="46"/>
      <c r="J745" s="46"/>
      <c r="K745" s="46"/>
      <c r="L745" s="46"/>
      <c r="M745" s="46"/>
    </row>
    <row r="746" spans="9:13">
      <c r="I746" s="46"/>
      <c r="J746" s="46"/>
      <c r="K746" s="46"/>
      <c r="L746" s="46"/>
      <c r="M746" s="46"/>
    </row>
    <row r="747" spans="9:13">
      <c r="I747" s="46"/>
      <c r="J747" s="46"/>
      <c r="K747" s="46"/>
      <c r="L747" s="46"/>
      <c r="M747" s="46"/>
    </row>
    <row r="748" spans="9:13">
      <c r="I748" s="46"/>
      <c r="J748" s="46"/>
      <c r="K748" s="46"/>
      <c r="L748" s="46"/>
      <c r="M748" s="46"/>
    </row>
    <row r="749" spans="9:13">
      <c r="I749" s="46"/>
      <c r="J749" s="46"/>
      <c r="K749" s="46"/>
      <c r="L749" s="46"/>
      <c r="M749" s="46"/>
    </row>
    <row r="750" spans="9:13">
      <c r="I750" s="46"/>
      <c r="J750" s="46"/>
      <c r="K750" s="46"/>
      <c r="L750" s="46"/>
      <c r="M750" s="46"/>
    </row>
    <row r="751" spans="9:13">
      <c r="I751" s="46"/>
      <c r="J751" s="46"/>
      <c r="K751" s="46"/>
      <c r="L751" s="46"/>
      <c r="M751" s="46"/>
    </row>
    <row r="752" spans="9:13">
      <c r="I752" s="46"/>
      <c r="J752" s="46"/>
      <c r="K752" s="46"/>
      <c r="L752" s="46"/>
      <c r="M752" s="46"/>
    </row>
    <row r="753" spans="9:13">
      <c r="I753" s="46"/>
      <c r="J753" s="46"/>
      <c r="K753" s="46"/>
      <c r="L753" s="46"/>
      <c r="M753" s="46"/>
    </row>
    <row r="754" spans="9:13">
      <c r="I754" s="46"/>
      <c r="J754" s="46"/>
      <c r="K754" s="46"/>
      <c r="L754" s="46"/>
      <c r="M754" s="46"/>
    </row>
    <row r="755" spans="9:13">
      <c r="I755" s="46"/>
      <c r="J755" s="46"/>
      <c r="K755" s="46"/>
      <c r="L755" s="46"/>
      <c r="M755" s="46"/>
    </row>
    <row r="756" spans="9:13">
      <c r="I756" s="46"/>
      <c r="J756" s="46"/>
      <c r="K756" s="46"/>
      <c r="L756" s="46"/>
      <c r="M756" s="46"/>
    </row>
    <row r="757" spans="9:13">
      <c r="I757" s="46"/>
      <c r="J757" s="46"/>
      <c r="K757" s="46"/>
      <c r="L757" s="46"/>
      <c r="M757" s="46"/>
    </row>
    <row r="758" spans="9:13">
      <c r="I758" s="46"/>
      <c r="J758" s="46"/>
      <c r="K758" s="46"/>
      <c r="L758" s="46"/>
      <c r="M758" s="46"/>
    </row>
    <row r="759" spans="9:13">
      <c r="I759" s="46"/>
      <c r="J759" s="46"/>
      <c r="K759" s="46"/>
      <c r="L759" s="46"/>
      <c r="M759" s="46"/>
    </row>
    <row r="760" spans="9:13">
      <c r="I760" s="46"/>
      <c r="J760" s="46"/>
      <c r="K760" s="46"/>
      <c r="L760" s="46"/>
      <c r="M760" s="46"/>
    </row>
    <row r="761" spans="9:13">
      <c r="I761" s="46"/>
      <c r="J761" s="46"/>
      <c r="K761" s="46"/>
      <c r="L761" s="46"/>
      <c r="M761" s="46"/>
    </row>
    <row r="762" spans="9:13">
      <c r="I762" s="46"/>
      <c r="J762" s="46"/>
      <c r="K762" s="46"/>
      <c r="L762" s="46"/>
      <c r="M762" s="46"/>
    </row>
    <row r="763" spans="9:13">
      <c r="I763" s="46"/>
      <c r="J763" s="46"/>
      <c r="K763" s="46"/>
      <c r="L763" s="46"/>
      <c r="M763" s="46"/>
    </row>
    <row r="764" spans="9:13">
      <c r="I764" s="46"/>
      <c r="J764" s="46"/>
      <c r="K764" s="46"/>
      <c r="L764" s="46"/>
      <c r="M764" s="46"/>
    </row>
    <row r="765" spans="9:13">
      <c r="I765" s="46"/>
      <c r="J765" s="46"/>
      <c r="K765" s="46"/>
      <c r="L765" s="46"/>
      <c r="M765" s="46"/>
    </row>
    <row r="766" spans="9:13">
      <c r="I766" s="46"/>
      <c r="J766" s="46"/>
      <c r="K766" s="46"/>
      <c r="L766" s="46"/>
      <c r="M766" s="46"/>
    </row>
    <row r="767" spans="9:13">
      <c r="I767" s="46"/>
      <c r="J767" s="46"/>
      <c r="K767" s="46"/>
      <c r="L767" s="46"/>
      <c r="M767" s="46"/>
    </row>
    <row r="768" spans="9:13">
      <c r="I768" s="46"/>
      <c r="J768" s="46"/>
      <c r="K768" s="46"/>
      <c r="L768" s="46"/>
      <c r="M768" s="46"/>
    </row>
    <row r="769" spans="9:13">
      <c r="I769" s="46"/>
      <c r="J769" s="46"/>
      <c r="K769" s="46"/>
      <c r="L769" s="46"/>
      <c r="M769" s="46"/>
    </row>
    <row r="770" spans="9:13">
      <c r="I770" s="46"/>
      <c r="J770" s="46"/>
      <c r="K770" s="46"/>
      <c r="L770" s="46"/>
      <c r="M770" s="46"/>
    </row>
    <row r="771" spans="9:13">
      <c r="I771" s="46"/>
      <c r="J771" s="46"/>
      <c r="K771" s="46"/>
      <c r="L771" s="46"/>
      <c r="M771" s="46"/>
    </row>
    <row r="772" spans="9:13">
      <c r="I772" s="46"/>
      <c r="J772" s="46"/>
      <c r="K772" s="46"/>
      <c r="L772" s="46"/>
      <c r="M772" s="46"/>
    </row>
    <row r="773" spans="9:13">
      <c r="I773" s="46"/>
      <c r="J773" s="46"/>
      <c r="K773" s="46"/>
      <c r="L773" s="46"/>
      <c r="M773" s="46"/>
    </row>
    <row r="774" spans="9:13">
      <c r="I774" s="46"/>
      <c r="J774" s="46"/>
      <c r="K774" s="46"/>
      <c r="L774" s="46"/>
      <c r="M774" s="46"/>
    </row>
    <row r="775" spans="9:13">
      <c r="I775" s="46"/>
      <c r="J775" s="46"/>
      <c r="K775" s="46"/>
      <c r="L775" s="46"/>
      <c r="M775" s="46"/>
    </row>
    <row r="776" spans="9:13">
      <c r="I776" s="46"/>
      <c r="J776" s="46"/>
      <c r="K776" s="46"/>
      <c r="L776" s="46"/>
      <c r="M776" s="46"/>
    </row>
    <row r="777" spans="9:13">
      <c r="I777" s="46"/>
      <c r="J777" s="46"/>
      <c r="K777" s="46"/>
      <c r="L777" s="46"/>
      <c r="M777" s="46"/>
    </row>
    <row r="778" spans="9:13">
      <c r="I778" s="46"/>
      <c r="J778" s="46"/>
      <c r="K778" s="46"/>
      <c r="L778" s="46"/>
      <c r="M778" s="46"/>
    </row>
    <row r="779" spans="9:13">
      <c r="I779" s="46"/>
      <c r="J779" s="46"/>
      <c r="K779" s="46"/>
      <c r="L779" s="46"/>
      <c r="M779" s="46"/>
    </row>
    <row r="780" spans="9:13">
      <c r="I780" s="46"/>
      <c r="J780" s="46"/>
      <c r="K780" s="46"/>
      <c r="L780" s="46"/>
      <c r="M780" s="46"/>
    </row>
    <row r="781" spans="9:13">
      <c r="I781" s="46"/>
      <c r="J781" s="46"/>
      <c r="K781" s="46"/>
      <c r="L781" s="46"/>
      <c r="M781" s="46"/>
    </row>
    <row r="782" spans="9:13">
      <c r="I782" s="46"/>
      <c r="J782" s="46"/>
      <c r="K782" s="46"/>
      <c r="L782" s="46"/>
      <c r="M782" s="46"/>
    </row>
    <row r="783" spans="9:13">
      <c r="I783" s="46"/>
      <c r="J783" s="46"/>
      <c r="K783" s="46"/>
      <c r="L783" s="46"/>
      <c r="M783" s="46"/>
    </row>
    <row r="784" spans="9:13">
      <c r="I784" s="46"/>
      <c r="J784" s="46"/>
      <c r="K784" s="46"/>
      <c r="L784" s="46"/>
      <c r="M784" s="46"/>
    </row>
    <row r="785" spans="9:13">
      <c r="I785" s="46"/>
      <c r="J785" s="46"/>
      <c r="K785" s="46"/>
      <c r="L785" s="46"/>
      <c r="M785" s="46"/>
    </row>
    <row r="786" spans="9:13">
      <c r="I786" s="46"/>
      <c r="J786" s="46"/>
      <c r="K786" s="46"/>
      <c r="L786" s="46"/>
      <c r="M786" s="46"/>
    </row>
    <row r="787" spans="9:13">
      <c r="I787" s="46"/>
      <c r="J787" s="46"/>
      <c r="K787" s="46"/>
      <c r="L787" s="46"/>
      <c r="M787" s="46"/>
    </row>
    <row r="788" spans="9:13">
      <c r="I788" s="46"/>
      <c r="J788" s="46"/>
      <c r="K788" s="46"/>
      <c r="L788" s="46"/>
      <c r="M788" s="46"/>
    </row>
    <row r="789" spans="9:13">
      <c r="I789" s="46"/>
      <c r="J789" s="46"/>
      <c r="K789" s="46"/>
      <c r="L789" s="46"/>
      <c r="M789" s="46"/>
    </row>
    <row r="790" spans="9:13">
      <c r="I790" s="46"/>
      <c r="J790" s="46"/>
      <c r="K790" s="46"/>
      <c r="L790" s="46"/>
      <c r="M790" s="46"/>
    </row>
    <row r="791" spans="9:13">
      <c r="I791" s="46"/>
      <c r="J791" s="46"/>
      <c r="K791" s="46"/>
      <c r="L791" s="46"/>
      <c r="M791" s="46"/>
    </row>
    <row r="792" spans="9:13">
      <c r="I792" s="46"/>
      <c r="J792" s="46"/>
      <c r="K792" s="46"/>
      <c r="L792" s="46"/>
      <c r="M792" s="46"/>
    </row>
    <row r="793" spans="9:13">
      <c r="I793" s="46"/>
      <c r="J793" s="46"/>
      <c r="K793" s="46"/>
      <c r="L793" s="46"/>
      <c r="M793" s="46"/>
    </row>
    <row r="794" spans="9:13">
      <c r="I794" s="46"/>
      <c r="J794" s="46"/>
      <c r="K794" s="46"/>
      <c r="L794" s="46"/>
      <c r="M794" s="46"/>
    </row>
    <row r="795" spans="9:13">
      <c r="I795" s="46"/>
      <c r="J795" s="46"/>
      <c r="K795" s="46"/>
      <c r="L795" s="46"/>
      <c r="M795" s="46"/>
    </row>
    <row r="796" spans="9:13">
      <c r="I796" s="46"/>
      <c r="J796" s="46"/>
      <c r="K796" s="46"/>
      <c r="L796" s="46"/>
      <c r="M796" s="46"/>
    </row>
    <row r="797" spans="9:13">
      <c r="I797" s="46"/>
      <c r="J797" s="46"/>
      <c r="K797" s="46"/>
      <c r="L797" s="46"/>
      <c r="M797" s="46"/>
    </row>
    <row r="798" spans="9:13">
      <c r="I798" s="46"/>
      <c r="J798" s="46"/>
      <c r="K798" s="46"/>
      <c r="L798" s="46"/>
      <c r="M798" s="46"/>
    </row>
    <row r="799" spans="9:13">
      <c r="I799" s="46"/>
      <c r="J799" s="46"/>
      <c r="K799" s="46"/>
      <c r="L799" s="46"/>
      <c r="M799" s="46"/>
    </row>
    <row r="800" spans="9:13">
      <c r="I800" s="46"/>
      <c r="J800" s="46"/>
      <c r="K800" s="46"/>
      <c r="L800" s="46"/>
      <c r="M800" s="46"/>
    </row>
    <row r="801" spans="9:13">
      <c r="I801" s="46"/>
      <c r="J801" s="46"/>
      <c r="K801" s="46"/>
      <c r="L801" s="46"/>
      <c r="M801" s="46"/>
    </row>
    <row r="802" spans="9:13">
      <c r="I802" s="46"/>
      <c r="J802" s="46"/>
      <c r="K802" s="46"/>
      <c r="L802" s="46"/>
      <c r="M802" s="46"/>
    </row>
  </sheetData>
  <sheetProtection algorithmName="SHA-512" hashValue="Pek1WNQQ3pG1r80EvtIsdnjFk2lj5cPW7g4Gxi0+ewxDKiyQq6k4vyDo3lmyvJiCuyffNoho2BdWu2pXyEF9qQ==" saltValue="rHpf/tELoM7tckNFx1If2g==" spinCount="100000" sheet="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M11:M60" xr:uid="{84DEEDFD-1942-4B46-B90F-36338C3E5CE4}">
      <formula1>"〇"</formula1>
    </dataValidation>
  </dataValidations>
  <pageMargins left="0.65" right="0.21" top="0.17" bottom="0.17" header="0.3" footer="0.3"/>
  <pageSetup paperSize="9" scale="75"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C6D68C5-A150-4D71-B239-2F9AA48C328A}">
          <x14:formula1>
            <xm:f>データ!$AG$2:$AG$4</xm:f>
          </x14:formula1>
          <xm:sqref>I11:I60</xm:sqref>
        </x14:dataValidation>
        <x14:dataValidation type="list" allowBlank="1" showInputMessage="1" showErrorMessage="1" xr:uid="{D7FB4CE3-EC1D-48E2-8C79-C72729837DFB}">
          <x14:formula1>
            <xm:f>データ!$AH$2:$AH$4</xm:f>
          </x14:formula1>
          <xm:sqref>J11:J60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K54"/>
  <sheetViews>
    <sheetView workbookViewId="0">
      <pane xSplit="2" ySplit="1" topLeftCell="C2" activePane="bottomRight" state="frozen"/>
      <selection pane="topRight" activeCell="C1" sqref="C1"/>
      <selection pane="bottomLeft" activeCell="A2" sqref="A2"/>
      <selection pane="bottomRight" activeCell="A2" sqref="A2"/>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3" width="5.84375" customWidth="1"/>
    <col min="44" max="44" width="11.3046875" bestFit="1"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9"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8.3828125" customWidth="1"/>
    <col min="78" max="78" width="7.53515625" customWidth="1"/>
    <col min="79" max="79" width="9" bestFit="1" customWidth="1"/>
    <col min="80" max="80" width="3.15234375" customWidth="1"/>
    <col min="81" max="82" width="7.15234375" customWidth="1"/>
    <col min="83" max="83" width="11.23046875" customWidth="1"/>
    <col min="84" max="84" width="15" bestFit="1" customWidth="1"/>
    <col min="85" max="85" width="6" customWidth="1"/>
    <col min="86" max="86" width="7.07421875" customWidth="1"/>
    <col min="87" max="87" width="11.765625" customWidth="1"/>
    <col min="88" max="88" width="2.23046875" bestFit="1" customWidth="1"/>
    <col min="89" max="90" width="11" customWidth="1"/>
    <col min="91" max="91" width="11.765625" customWidth="1"/>
    <col min="92" max="92" width="2.53515625" bestFit="1" customWidth="1"/>
    <col min="93" max="93" width="14.53515625" bestFit="1" customWidth="1"/>
    <col min="94" max="94" width="9.921875" bestFit="1" customWidth="1"/>
    <col min="95" max="95" width="11.765625" customWidth="1"/>
    <col min="96" max="96" width="2.4609375" bestFit="1" customWidth="1"/>
    <col min="97" max="97" width="9.23046875" style="444" bestFit="1" customWidth="1"/>
    <col min="98" max="98" width="9.23046875" style="443" bestFit="1" customWidth="1"/>
    <col min="99" max="99" width="5.15234375" style="443" customWidth="1"/>
    <col min="100" max="100" width="2.69140625" style="444" customWidth="1"/>
    <col min="101" max="102" width="0.61328125" style="444" customWidth="1"/>
    <col min="103" max="103" width="3.3828125" style="444" bestFit="1" customWidth="1"/>
    <col min="104" max="104" width="2.765625" style="444" bestFit="1" customWidth="1"/>
    <col min="105" max="105" width="4.3828125" style="445" bestFit="1" customWidth="1"/>
    <col min="106" max="106" width="2.23046875" style="445" bestFit="1" customWidth="1"/>
    <col min="107" max="107" width="2.765625" style="445" bestFit="1" customWidth="1"/>
    <col min="108" max="108" width="2.3828125" style="445" customWidth="1"/>
    <col min="109" max="109" width="2.3828125" style="444" customWidth="1"/>
    <col min="110" max="110" width="5.3828125" style="444" bestFit="1" customWidth="1"/>
    <col min="111" max="111" width="11.3046875" style="444" bestFit="1" customWidth="1"/>
    <col min="112" max="112" width="3.765625" style="444" bestFit="1" customWidth="1"/>
    <col min="113" max="113" width="8" style="444" bestFit="1" customWidth="1"/>
    <col min="114" max="115" width="9" style="444"/>
  </cols>
  <sheetData>
    <row r="1" spans="2:113" ht="88.65" customHeight="1">
      <c r="B1" s="258" t="s">
        <v>112</v>
      </c>
      <c r="C1" s="402" t="s">
        <v>113</v>
      </c>
      <c r="D1" s="258" t="s">
        <v>114</v>
      </c>
      <c r="E1" s="403" t="s">
        <v>115</v>
      </c>
      <c r="F1" s="403" t="s">
        <v>116</v>
      </c>
      <c r="G1" s="403" t="s">
        <v>117</v>
      </c>
      <c r="H1" s="403" t="s">
        <v>118</v>
      </c>
      <c r="I1" s="404" t="s">
        <v>119</v>
      </c>
      <c r="J1" s="404" t="s">
        <v>120</v>
      </c>
      <c r="K1" s="403" t="s">
        <v>121</v>
      </c>
      <c r="L1" s="403" t="s">
        <v>122</v>
      </c>
      <c r="M1" s="403" t="s">
        <v>123</v>
      </c>
      <c r="N1" s="403" t="s">
        <v>67</v>
      </c>
      <c r="O1" s="404" t="s">
        <v>124</v>
      </c>
      <c r="P1" s="404" t="s">
        <v>65</v>
      </c>
      <c r="Q1" s="404" t="s">
        <v>125</v>
      </c>
      <c r="R1" s="404" t="s">
        <v>126</v>
      </c>
      <c r="S1" s="403" t="s">
        <v>127</v>
      </c>
      <c r="T1" s="405" t="s">
        <v>128</v>
      </c>
      <c r="U1" s="232" t="s">
        <v>129</v>
      </c>
      <c r="V1" s="232" t="s">
        <v>130</v>
      </c>
      <c r="W1" s="233" t="s">
        <v>131</v>
      </c>
      <c r="X1" s="233" t="s">
        <v>132</v>
      </c>
      <c r="Y1" s="406" t="s">
        <v>379</v>
      </c>
      <c r="Z1" s="406" t="s">
        <v>380</v>
      </c>
      <c r="AA1" s="406" t="s">
        <v>381</v>
      </c>
      <c r="AB1" s="406" t="s">
        <v>382</v>
      </c>
      <c r="AC1" s="407" t="s">
        <v>383</v>
      </c>
      <c r="AD1" s="407" t="s">
        <v>384</v>
      </c>
      <c r="AE1" s="407" t="s">
        <v>385</v>
      </c>
      <c r="AF1" s="407" t="s">
        <v>386</v>
      </c>
      <c r="AG1" s="404" t="s">
        <v>387</v>
      </c>
      <c r="AH1" s="403" t="s">
        <v>388</v>
      </c>
      <c r="AI1" s="404" t="s">
        <v>389</v>
      </c>
      <c r="AJ1" s="404" t="s">
        <v>390</v>
      </c>
      <c r="AK1" s="404" t="s">
        <v>391</v>
      </c>
      <c r="AL1" s="404" t="s">
        <v>392</v>
      </c>
      <c r="AM1" s="404" t="s">
        <v>393</v>
      </c>
      <c r="AN1" s="404" t="s">
        <v>394</v>
      </c>
      <c r="AO1" s="258"/>
      <c r="AP1" s="258" t="s">
        <v>475</v>
      </c>
      <c r="AQ1" s="408" t="s">
        <v>476</v>
      </c>
      <c r="AR1" s="408" t="s">
        <v>477</v>
      </c>
      <c r="AS1" s="408"/>
      <c r="AT1" s="408"/>
      <c r="AU1" s="408"/>
      <c r="AV1" s="408"/>
      <c r="AW1" s="258"/>
      <c r="AX1" s="408"/>
      <c r="AY1" s="258"/>
      <c r="AZ1" s="408"/>
      <c r="BA1" s="408"/>
      <c r="BB1" s="408" t="s">
        <v>406</v>
      </c>
      <c r="BC1" s="407" t="s">
        <v>395</v>
      </c>
      <c r="BD1" s="407" t="s">
        <v>396</v>
      </c>
      <c r="BE1" s="407" t="s">
        <v>397</v>
      </c>
      <c r="BF1" s="407" t="s">
        <v>398</v>
      </c>
      <c r="BG1" s="407" t="s">
        <v>399</v>
      </c>
      <c r="BH1" s="407" t="s">
        <v>400</v>
      </c>
      <c r="BI1" s="409" t="s">
        <v>401</v>
      </c>
      <c r="BJ1" s="407" t="s">
        <v>402</v>
      </c>
      <c r="BK1" s="407" t="s">
        <v>403</v>
      </c>
      <c r="BL1" s="409" t="s">
        <v>404</v>
      </c>
      <c r="BM1" s="407" t="s">
        <v>405</v>
      </c>
      <c r="BN1" s="258" t="s">
        <v>133</v>
      </c>
      <c r="BO1" s="258" t="s">
        <v>145</v>
      </c>
      <c r="BP1" s="258" t="s">
        <v>134</v>
      </c>
      <c r="BQ1" s="258" t="s">
        <v>135</v>
      </c>
      <c r="BR1" s="258"/>
      <c r="BS1" s="258"/>
      <c r="BT1" s="258" t="s">
        <v>136</v>
      </c>
      <c r="BU1" s="258" t="s">
        <v>360</v>
      </c>
      <c r="BV1" s="258" t="s">
        <v>516</v>
      </c>
      <c r="BW1" s="258"/>
      <c r="BX1" s="258" t="s">
        <v>517</v>
      </c>
      <c r="BY1" s="402" t="s">
        <v>137</v>
      </c>
      <c r="BZ1" s="408" t="s">
        <v>138</v>
      </c>
      <c r="CA1" s="408" t="s">
        <v>139</v>
      </c>
      <c r="CB1" s="408" t="s">
        <v>312</v>
      </c>
      <c r="CC1" s="258" t="s">
        <v>313</v>
      </c>
      <c r="CD1" s="408" t="s">
        <v>140</v>
      </c>
      <c r="CE1" s="408" t="s">
        <v>141</v>
      </c>
      <c r="CF1" s="408" t="s">
        <v>142</v>
      </c>
      <c r="CG1" s="258" t="s">
        <v>136</v>
      </c>
      <c r="CH1" s="258" t="s">
        <v>543</v>
      </c>
      <c r="CI1" s="408" t="s">
        <v>143</v>
      </c>
      <c r="CJ1" s="408" t="s">
        <v>510</v>
      </c>
      <c r="CK1" s="408" t="s">
        <v>538</v>
      </c>
      <c r="CL1" s="408" t="s">
        <v>541</v>
      </c>
      <c r="CM1" s="408" t="s">
        <v>144</v>
      </c>
      <c r="CN1" s="408" t="s">
        <v>510</v>
      </c>
      <c r="CO1" s="408" t="s">
        <v>542</v>
      </c>
      <c r="CP1" s="408" t="s">
        <v>539</v>
      </c>
      <c r="CQ1" s="408" t="s">
        <v>540</v>
      </c>
      <c r="CR1" s="408" t="s">
        <v>510</v>
      </c>
      <c r="CS1" s="408" t="s">
        <v>538</v>
      </c>
      <c r="CT1" s="408" t="s">
        <v>539</v>
      </c>
    </row>
    <row r="2" spans="2:113">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IF('大会申込一覧表(印刷して提出)'!M9="","",'大会申込一覧表(印刷して提出)'!M9)</f>
        <v/>
      </c>
      <c r="BU2">
        <f>'大会申込一覧表(印刷して提出)'!R11</f>
        <v>0</v>
      </c>
      <c r="BV2" s="541">
        <f>入力注意事項!Y24</f>
        <v>0</v>
      </c>
      <c r="BX2" s="1" t="str">
        <f>IF('大会申込一覧表(印刷して提出)'!L5="","",(VLOOKUP('大会申込一覧表(印刷して提出)'!L5,データ!$J$2:$K$48,2,FALSE)))</f>
        <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G2" t="str">
        <f>IF('大会申込一覧表(印刷して提出)'!M9="","",'大会申込一覧表(印刷して提出)'!M9)</f>
        <v/>
      </c>
      <c r="CH2" t="str">
        <f>IF(競技者データ入力シート!$D8="","",競技者データ入力シート!$S$3)</f>
        <v/>
      </c>
      <c r="CI2" t="str">
        <f>IF('大会申込一覧表(印刷して提出)'!D11="","",'大会申込一覧表(印刷して提出)'!D11)</f>
        <v/>
      </c>
      <c r="CJ2" t="str">
        <f>IF('大会申込一覧表(印刷して提出)'!I11="","",'大会申込一覧表(印刷して提出)'!I11)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DA2" s="445" t="str">
        <f>CONCATENATE(AZ2,AP2)</f>
        <v/>
      </c>
      <c r="DB2" s="445" t="str">
        <f>IF(DA2="","",COUNTIF($DA$2:DA2,DA2))</f>
        <v/>
      </c>
      <c r="DC2" s="445" t="str">
        <f>CONCATENATE(BL2,BB2)</f>
        <v/>
      </c>
      <c r="DD2" s="445" t="str">
        <f>IF(DC2="","",COUNTIF($DC$2:DC2,DC2))</f>
        <v/>
      </c>
      <c r="DF2" s="444" t="str">
        <f>IF(DA2="","",CONCATENATE(DA2,DB2))</f>
        <v/>
      </c>
      <c r="DG2" s="444" t="str">
        <f>IF(DF2="","",CONCATENATE(競技者データ入力シート!D8,競技者データ入力シート!E8))</f>
        <v/>
      </c>
      <c r="DH2" s="444" t="str">
        <f>IF(DC2="","",CONCATENATE(DC2,DD2))</f>
        <v/>
      </c>
      <c r="DI2" s="444" t="str">
        <f>IF(DH2="","",CONCATENATE(競技者データ入力シート!D8,競技者データ入力シート!E8))</f>
        <v/>
      </c>
    </row>
    <row r="3" spans="2:113">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DA3" s="445" t="str">
        <f t="shared" ref="DA3:DA51" si="1">CONCATENATE(AZ3,AP3)</f>
        <v/>
      </c>
      <c r="DB3" s="445" t="str">
        <f>IF(DA3="","",COUNTIF($DA$2:DA3,DA3))</f>
        <v/>
      </c>
      <c r="DC3" s="445" t="str">
        <f t="shared" ref="DC3:DC51" si="2">CONCATENATE(BL3,BB3)</f>
        <v/>
      </c>
      <c r="DD3" s="445" t="str">
        <f>IF(DC3="","",COUNTIF($DC$2:DC3,DC3))</f>
        <v/>
      </c>
      <c r="DF3" s="444" t="str">
        <f t="shared" ref="DF3:DF51" si="3">IF(DA3="","",CONCATENATE(DA3,DB3))</f>
        <v/>
      </c>
      <c r="DG3" s="444" t="str">
        <f>IF(DF3="","",CONCATENATE(競技者データ入力シート!D9,競技者データ入力シート!E9))</f>
        <v/>
      </c>
      <c r="DH3" s="444" t="str">
        <f t="shared" ref="DH3:DH51" si="4">IF(DC3="","",CONCATENATE(DC3,DD3))</f>
        <v/>
      </c>
      <c r="DI3" s="444" t="str">
        <f>IF(DH3="","",CONCATENATE(競技者データ入力シート!D9,競技者データ入力シート!E9))</f>
        <v/>
      </c>
    </row>
    <row r="4" spans="2:113">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DA4" s="445" t="str">
        <f t="shared" si="1"/>
        <v/>
      </c>
      <c r="DB4" s="445" t="str">
        <f>IF(DA4="","",COUNTIF($DA$2:DA4,DA4))</f>
        <v/>
      </c>
      <c r="DC4" s="445" t="str">
        <f t="shared" si="2"/>
        <v/>
      </c>
      <c r="DD4" s="445" t="str">
        <f>IF(DC4="","",COUNTIF($DC$2:DC4,DC4))</f>
        <v/>
      </c>
      <c r="DF4" s="444" t="str">
        <f t="shared" si="3"/>
        <v/>
      </c>
      <c r="DG4" s="444" t="str">
        <f>IF(DF4="","",CONCATENATE(競技者データ入力シート!D10,競技者データ入力シート!E10))</f>
        <v/>
      </c>
      <c r="DH4" s="444" t="str">
        <f t="shared" si="4"/>
        <v/>
      </c>
      <c r="DI4" s="444" t="str">
        <f>IF(DH4="","",CONCATENATE(競技者データ入力シート!D10,競技者データ入力シート!E10))</f>
        <v/>
      </c>
    </row>
    <row r="5" spans="2:113">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DA5" s="445" t="str">
        <f t="shared" si="1"/>
        <v/>
      </c>
      <c r="DB5" s="445" t="str">
        <f>IF(DA5="","",COUNTIF($DA$2:DA5,DA5))</f>
        <v/>
      </c>
      <c r="DC5" s="445" t="str">
        <f t="shared" si="2"/>
        <v/>
      </c>
      <c r="DD5" s="445" t="str">
        <f>IF(DC5="","",COUNTIF($DC$2:DC5,DC5))</f>
        <v/>
      </c>
      <c r="DF5" s="444" t="str">
        <f t="shared" si="3"/>
        <v/>
      </c>
      <c r="DG5" s="444" t="str">
        <f>IF(DF5="","",CONCATENATE(競技者データ入力シート!D11,競技者データ入力シート!E11))</f>
        <v/>
      </c>
      <c r="DH5" s="444" t="str">
        <f t="shared" si="4"/>
        <v/>
      </c>
      <c r="DI5" s="444" t="str">
        <f>IF(DH5="","",CONCATENATE(競技者データ入力シート!D11,競技者データ入力シート!E11))</f>
        <v/>
      </c>
    </row>
    <row r="6" spans="2:113">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DA6" s="445" t="str">
        <f t="shared" si="1"/>
        <v/>
      </c>
      <c r="DB6" s="445" t="str">
        <f>IF(DA6="","",COUNTIF($DA$2:DA6,DA6))</f>
        <v/>
      </c>
      <c r="DC6" s="445" t="str">
        <f t="shared" si="2"/>
        <v/>
      </c>
      <c r="DD6" s="445" t="str">
        <f>IF(DC6="","",COUNTIF($DC$2:DC6,DC6))</f>
        <v/>
      </c>
      <c r="DF6" s="444" t="str">
        <f t="shared" si="3"/>
        <v/>
      </c>
      <c r="DG6" s="444" t="str">
        <f>IF(DF6="","",CONCATENATE(競技者データ入力シート!D12,競技者データ入力シート!E12))</f>
        <v/>
      </c>
      <c r="DH6" s="444" t="str">
        <f t="shared" si="4"/>
        <v/>
      </c>
      <c r="DI6" s="444" t="str">
        <f>IF(DH6="","",CONCATENATE(競技者データ入力シート!D12,競技者データ入力シート!E12))</f>
        <v/>
      </c>
    </row>
    <row r="7" spans="2:113">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DA7" s="445" t="str">
        <f t="shared" si="1"/>
        <v/>
      </c>
      <c r="DB7" s="445" t="str">
        <f>IF(DA7="","",COUNTIF($DA$2:DA7,DA7))</f>
        <v/>
      </c>
      <c r="DC7" s="445" t="str">
        <f t="shared" si="2"/>
        <v/>
      </c>
      <c r="DD7" s="445" t="str">
        <f>IF(DC7="","",COUNTIF($DC$2:DC7,DC7))</f>
        <v/>
      </c>
      <c r="DF7" s="444" t="str">
        <f t="shared" si="3"/>
        <v/>
      </c>
      <c r="DG7" s="444" t="str">
        <f>IF(DF7="","",CONCATENATE(競技者データ入力シート!D13,競技者データ入力シート!E13))</f>
        <v/>
      </c>
      <c r="DH7" s="444" t="str">
        <f t="shared" si="4"/>
        <v/>
      </c>
      <c r="DI7" s="444" t="str">
        <f>IF(DH7="","",CONCATENATE(競技者データ入力シート!D13,競技者データ入力シート!E13))</f>
        <v/>
      </c>
    </row>
    <row r="8" spans="2:113">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DA8" s="445" t="str">
        <f t="shared" si="1"/>
        <v/>
      </c>
      <c r="DB8" s="445" t="str">
        <f>IF(DA8="","",COUNTIF($DA$2:DA8,DA8))</f>
        <v/>
      </c>
      <c r="DC8" s="445" t="str">
        <f t="shared" si="2"/>
        <v/>
      </c>
      <c r="DD8" s="445" t="str">
        <f>IF(DC8="","",COUNTIF($DC$2:DC8,DC8))</f>
        <v/>
      </c>
      <c r="DF8" s="444" t="str">
        <f t="shared" si="3"/>
        <v/>
      </c>
      <c r="DG8" s="444" t="str">
        <f>IF(DF8="","",CONCATENATE(競技者データ入力シート!D14,競技者データ入力シート!E14))</f>
        <v/>
      </c>
      <c r="DH8" s="444" t="str">
        <f t="shared" si="4"/>
        <v/>
      </c>
      <c r="DI8" s="444" t="str">
        <f>IF(DH8="","",CONCATENATE(競技者データ入力シート!D14,競技者データ入力シート!E14))</f>
        <v/>
      </c>
    </row>
    <row r="9" spans="2:113">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1"/>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DA9" s="445" t="str">
        <f t="shared" si="1"/>
        <v/>
      </c>
      <c r="DB9" s="445" t="str">
        <f>IF(DA9="","",COUNTIF($DA$2:DA9,DA9))</f>
        <v/>
      </c>
      <c r="DC9" s="445" t="str">
        <f t="shared" si="2"/>
        <v/>
      </c>
      <c r="DD9" s="445" t="str">
        <f>IF(DC9="","",COUNTIF($DC$2:DC9,DC9))</f>
        <v/>
      </c>
      <c r="DF9" s="444" t="str">
        <f t="shared" si="3"/>
        <v/>
      </c>
      <c r="DG9" s="444" t="str">
        <f>IF(DF9="","",CONCATENATE(競技者データ入力シート!D15,競技者データ入力シート!E15))</f>
        <v/>
      </c>
      <c r="DH9" s="444" t="str">
        <f t="shared" si="4"/>
        <v/>
      </c>
      <c r="DI9" s="444" t="str">
        <f>IF(DH9="","",CONCATENATE(競技者データ入力シート!D15,競技者データ入力シート!E15))</f>
        <v/>
      </c>
    </row>
    <row r="10" spans="2:113">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DA10" s="445" t="str">
        <f t="shared" si="1"/>
        <v/>
      </c>
      <c r="DB10" s="445" t="str">
        <f>IF(DA10="","",COUNTIF($DA$2:DA10,DA10))</f>
        <v/>
      </c>
      <c r="DC10" s="445" t="str">
        <f t="shared" si="2"/>
        <v/>
      </c>
      <c r="DD10" s="445" t="str">
        <f>IF(DC10="","",COUNTIF($DC$2:DC10,DC10))</f>
        <v/>
      </c>
      <c r="DF10" s="444" t="str">
        <f t="shared" si="3"/>
        <v/>
      </c>
      <c r="DG10" s="444" t="str">
        <f>IF(DF10="","",CONCATENATE(競技者データ入力シート!D16,競技者データ入力シート!E16))</f>
        <v/>
      </c>
      <c r="DH10" s="444" t="str">
        <f t="shared" si="4"/>
        <v/>
      </c>
      <c r="DI10" s="444" t="str">
        <f>IF(DH10="","",CONCATENATE(競技者データ入力シート!D16,競技者データ入力シート!E16))</f>
        <v/>
      </c>
    </row>
    <row r="11" spans="2:113">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DA11" s="445" t="str">
        <f t="shared" si="1"/>
        <v/>
      </c>
      <c r="DB11" s="445" t="str">
        <f>IF(DA11="","",COUNTIF($DA$2:DA11,DA11))</f>
        <v/>
      </c>
      <c r="DC11" s="445" t="str">
        <f t="shared" si="2"/>
        <v/>
      </c>
      <c r="DD11" s="445" t="str">
        <f>IF(DC11="","",COUNTIF($DC$2:DC11,DC11))</f>
        <v/>
      </c>
      <c r="DF11" s="444" t="str">
        <f t="shared" si="3"/>
        <v/>
      </c>
      <c r="DG11" s="444" t="str">
        <f>IF(DF11="","",CONCATENATE(競技者データ入力シート!D17,競技者データ入力シート!E17))</f>
        <v/>
      </c>
      <c r="DH11" s="444" t="str">
        <f t="shared" si="4"/>
        <v/>
      </c>
      <c r="DI11" s="444" t="str">
        <f>IF(DH11="","",CONCATENATE(競技者データ入力シート!D17,競技者データ入力シート!E17))</f>
        <v/>
      </c>
    </row>
    <row r="12" spans="2:113">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DA12" s="445" t="str">
        <f t="shared" si="1"/>
        <v/>
      </c>
      <c r="DB12" s="445" t="str">
        <f>IF(DA12="","",COUNTIF($DA$2:DA12,DA12))</f>
        <v/>
      </c>
      <c r="DC12" s="445" t="str">
        <f t="shared" si="2"/>
        <v/>
      </c>
      <c r="DD12" s="445" t="str">
        <f>IF(DC12="","",COUNTIF($DC$2:DC12,DC12))</f>
        <v/>
      </c>
      <c r="DF12" s="444" t="str">
        <f t="shared" si="3"/>
        <v/>
      </c>
      <c r="DG12" s="444" t="str">
        <f>IF(DF12="","",CONCATENATE(競技者データ入力シート!D18,競技者データ入力シート!E18))</f>
        <v/>
      </c>
      <c r="DH12" s="444" t="str">
        <f t="shared" si="4"/>
        <v/>
      </c>
      <c r="DI12" s="444" t="str">
        <f>IF(DH12="","",CONCATENATE(競技者データ入力シート!D18,競技者データ入力シート!E18))</f>
        <v/>
      </c>
    </row>
    <row r="13" spans="2:113">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DA13" s="445" t="str">
        <f t="shared" si="1"/>
        <v/>
      </c>
      <c r="DB13" s="445" t="str">
        <f>IF(DA13="","",COUNTIF($DA$2:DA13,DA13))</f>
        <v/>
      </c>
      <c r="DC13" s="445" t="str">
        <f t="shared" si="2"/>
        <v/>
      </c>
      <c r="DD13" s="445" t="str">
        <f>IF(DC13="","",COUNTIF($DC$2:DC13,DC13))</f>
        <v/>
      </c>
      <c r="DF13" s="444" t="str">
        <f t="shared" si="3"/>
        <v/>
      </c>
      <c r="DG13" s="444" t="str">
        <f>IF(DF13="","",CONCATENATE(競技者データ入力シート!D19,競技者データ入力シート!E19))</f>
        <v/>
      </c>
      <c r="DH13" s="444" t="str">
        <f t="shared" si="4"/>
        <v/>
      </c>
      <c r="DI13" s="444" t="str">
        <f>IF(DH13="","",CONCATENATE(競技者データ入力シート!D19,競技者データ入力シート!E19))</f>
        <v/>
      </c>
    </row>
    <row r="14" spans="2:113">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DA14" s="445" t="str">
        <f t="shared" si="1"/>
        <v/>
      </c>
      <c r="DB14" s="445" t="str">
        <f>IF(DA14="","",COUNTIF($DA$2:DA14,DA14))</f>
        <v/>
      </c>
      <c r="DC14" s="445" t="str">
        <f t="shared" si="2"/>
        <v/>
      </c>
      <c r="DD14" s="445" t="str">
        <f>IF(DC14="","",COUNTIF($DC$2:DC14,DC14))</f>
        <v/>
      </c>
      <c r="DF14" s="444" t="str">
        <f t="shared" si="3"/>
        <v/>
      </c>
      <c r="DG14" s="444" t="str">
        <f>IF(DF14="","",CONCATENATE(競技者データ入力シート!D20,競技者データ入力シート!E20))</f>
        <v/>
      </c>
      <c r="DH14" s="444" t="str">
        <f t="shared" si="4"/>
        <v/>
      </c>
      <c r="DI14" s="444" t="str">
        <f>IF(DH14="","",CONCATENATE(競技者データ入力シート!D20,競技者データ入力シート!E20))</f>
        <v/>
      </c>
    </row>
    <row r="15" spans="2:113">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DA15" s="445" t="str">
        <f t="shared" si="1"/>
        <v/>
      </c>
      <c r="DB15" s="445" t="str">
        <f>IF(DA15="","",COUNTIF($DA$2:DA15,DA15))</f>
        <v/>
      </c>
      <c r="DC15" s="445" t="str">
        <f t="shared" si="2"/>
        <v/>
      </c>
      <c r="DD15" s="445" t="str">
        <f>IF(DC15="","",COUNTIF($DC$2:DC15,DC15))</f>
        <v/>
      </c>
      <c r="DF15" s="444" t="str">
        <f t="shared" si="3"/>
        <v/>
      </c>
      <c r="DG15" s="444" t="str">
        <f>IF(DF15="","",CONCATENATE(競技者データ入力シート!D21,競技者データ入力シート!E21))</f>
        <v/>
      </c>
      <c r="DH15" s="444" t="str">
        <f t="shared" si="4"/>
        <v/>
      </c>
      <c r="DI15" s="444" t="str">
        <f>IF(DH15="","",CONCATENATE(競技者データ入力シート!D21,競技者データ入力シート!E21))</f>
        <v/>
      </c>
    </row>
    <row r="16" spans="2:113">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DA16" s="445" t="str">
        <f t="shared" si="1"/>
        <v/>
      </c>
      <c r="DB16" s="445" t="str">
        <f>IF(DA16="","",COUNTIF($DA$2:DA16,DA16))</f>
        <v/>
      </c>
      <c r="DC16" s="445" t="str">
        <f t="shared" si="2"/>
        <v/>
      </c>
      <c r="DD16" s="445" t="str">
        <f>IF(DC16="","",COUNTIF($DC$2:DC16,DC16))</f>
        <v/>
      </c>
      <c r="DF16" s="444" t="str">
        <f t="shared" si="3"/>
        <v/>
      </c>
      <c r="DG16" s="444" t="str">
        <f>IF(DF16="","",CONCATENATE(競技者データ入力シート!D22,競技者データ入力シート!E22))</f>
        <v/>
      </c>
      <c r="DH16" s="444" t="str">
        <f t="shared" si="4"/>
        <v/>
      </c>
      <c r="DI16" s="444" t="str">
        <f>IF(DH16="","",CONCATENATE(競技者データ入力シート!D22,競技者データ入力シート!E22))</f>
        <v/>
      </c>
    </row>
    <row r="17" spans="2:113">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DA17" s="445" t="str">
        <f t="shared" si="1"/>
        <v/>
      </c>
      <c r="DB17" s="445" t="str">
        <f>IF(DA17="","",COUNTIF($DA$2:DA17,DA17))</f>
        <v/>
      </c>
      <c r="DC17" s="445" t="str">
        <f t="shared" si="2"/>
        <v/>
      </c>
      <c r="DD17" s="445" t="str">
        <f>IF(DC17="","",COUNTIF($DC$2:DC17,DC17))</f>
        <v/>
      </c>
      <c r="DF17" s="444" t="str">
        <f t="shared" si="3"/>
        <v/>
      </c>
      <c r="DG17" s="444" t="str">
        <f>IF(DF17="","",CONCATENATE(競技者データ入力シート!D23,競技者データ入力シート!E23))</f>
        <v/>
      </c>
      <c r="DH17" s="444" t="str">
        <f t="shared" si="4"/>
        <v/>
      </c>
      <c r="DI17" s="444" t="str">
        <f>IF(DH17="","",CONCATENATE(競技者データ入力シート!D23,競技者データ入力シート!E23))</f>
        <v/>
      </c>
    </row>
    <row r="18" spans="2:113">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DA18" s="445" t="str">
        <f t="shared" si="1"/>
        <v/>
      </c>
      <c r="DB18" s="445" t="str">
        <f>IF(DA18="","",COUNTIF($DA$2:DA18,DA18))</f>
        <v/>
      </c>
      <c r="DC18" s="445" t="str">
        <f t="shared" si="2"/>
        <v/>
      </c>
      <c r="DD18" s="445" t="str">
        <f>IF(DC18="","",COUNTIF($DC$2:DC18,DC18))</f>
        <v/>
      </c>
      <c r="DF18" s="444" t="str">
        <f t="shared" si="3"/>
        <v/>
      </c>
      <c r="DG18" s="444" t="str">
        <f>IF(DF18="","",CONCATENATE(競技者データ入力シート!D24,競技者データ入力シート!E24))</f>
        <v/>
      </c>
      <c r="DH18" s="444" t="str">
        <f t="shared" si="4"/>
        <v/>
      </c>
      <c r="DI18" s="444" t="str">
        <f>IF(DH18="","",CONCATENATE(競技者データ入力シート!D24,競技者データ入力シート!E24))</f>
        <v/>
      </c>
    </row>
    <row r="19" spans="2:113">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DA19" s="445" t="str">
        <f t="shared" si="1"/>
        <v/>
      </c>
      <c r="DB19" s="445" t="str">
        <f>IF(DA19="","",COUNTIF($DA$2:DA19,DA19))</f>
        <v/>
      </c>
      <c r="DC19" s="445" t="str">
        <f t="shared" si="2"/>
        <v/>
      </c>
      <c r="DD19" s="445" t="str">
        <f>IF(DC19="","",COUNTIF($DC$2:DC19,DC19))</f>
        <v/>
      </c>
      <c r="DF19" s="444" t="str">
        <f t="shared" si="3"/>
        <v/>
      </c>
      <c r="DG19" s="444" t="str">
        <f>IF(DF19="","",CONCATENATE(競技者データ入力シート!D25,競技者データ入力シート!E25))</f>
        <v/>
      </c>
      <c r="DH19" s="444" t="str">
        <f t="shared" si="4"/>
        <v/>
      </c>
      <c r="DI19" s="444" t="str">
        <f>IF(DH19="","",CONCATENATE(競技者データ入力シート!D25,競技者データ入力シート!E25))</f>
        <v/>
      </c>
    </row>
    <row r="20" spans="2:113">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DA20" s="445" t="str">
        <f t="shared" si="1"/>
        <v/>
      </c>
      <c r="DB20" s="445" t="str">
        <f>IF(DA20="","",COUNTIF($DA$2:DA20,DA20))</f>
        <v/>
      </c>
      <c r="DC20" s="445" t="str">
        <f t="shared" si="2"/>
        <v/>
      </c>
      <c r="DD20" s="445" t="str">
        <f>IF(DC20="","",COUNTIF($DC$2:DC20,DC20))</f>
        <v/>
      </c>
      <c r="DF20" s="444" t="str">
        <f t="shared" si="3"/>
        <v/>
      </c>
      <c r="DG20" s="444" t="str">
        <f>IF(DF20="","",CONCATENATE(競技者データ入力シート!D26,競技者データ入力シート!E26))</f>
        <v/>
      </c>
      <c r="DH20" s="444" t="str">
        <f t="shared" si="4"/>
        <v/>
      </c>
      <c r="DI20" s="444" t="str">
        <f>IF(DH20="","",CONCATENATE(競技者データ入力シート!D26,競技者データ入力シート!E26))</f>
        <v/>
      </c>
    </row>
    <row r="21" spans="2:113">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DA21" s="445" t="str">
        <f t="shared" si="1"/>
        <v/>
      </c>
      <c r="DB21" s="445" t="str">
        <f>IF(DA21="","",COUNTIF($DA$2:DA21,DA21))</f>
        <v/>
      </c>
      <c r="DC21" s="445" t="str">
        <f t="shared" si="2"/>
        <v/>
      </c>
      <c r="DD21" s="445" t="str">
        <f>IF(DC21="","",COUNTIF($DC$2:DC21,DC21))</f>
        <v/>
      </c>
      <c r="DF21" s="444" t="str">
        <f t="shared" si="3"/>
        <v/>
      </c>
      <c r="DG21" s="444" t="str">
        <f>IF(DF21="","",CONCATENATE(競技者データ入力シート!D27,競技者データ入力シート!E27))</f>
        <v/>
      </c>
      <c r="DH21" s="444" t="str">
        <f t="shared" si="4"/>
        <v/>
      </c>
      <c r="DI21" s="444" t="str">
        <f>IF(DH21="","",CONCATENATE(競技者データ入力シート!D27,競技者データ入力シート!E27))</f>
        <v/>
      </c>
    </row>
    <row r="22" spans="2:113">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DA22" s="445" t="str">
        <f t="shared" si="1"/>
        <v/>
      </c>
      <c r="DB22" s="445" t="str">
        <f>IF(DA22="","",COUNTIF($DA$2:DA22,DA22))</f>
        <v/>
      </c>
      <c r="DC22" s="445" t="str">
        <f t="shared" si="2"/>
        <v/>
      </c>
      <c r="DD22" s="445" t="str">
        <f>IF(DC22="","",COUNTIF($DC$2:DC22,DC22))</f>
        <v/>
      </c>
      <c r="DF22" s="444" t="str">
        <f t="shared" si="3"/>
        <v/>
      </c>
      <c r="DG22" s="444" t="str">
        <f>IF(DF22="","",CONCATENATE(競技者データ入力シート!D28,競技者データ入力シート!E28))</f>
        <v/>
      </c>
      <c r="DH22" s="444" t="str">
        <f t="shared" si="4"/>
        <v/>
      </c>
      <c r="DI22" s="444" t="str">
        <f>IF(DH22="","",CONCATENATE(競技者データ入力シート!D28,競技者データ入力シート!E28))</f>
        <v/>
      </c>
    </row>
    <row r="23" spans="2:113">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DA23" s="445" t="str">
        <f t="shared" si="1"/>
        <v/>
      </c>
      <c r="DB23" s="445" t="str">
        <f>IF(DA23="","",COUNTIF($DA$2:DA23,DA23))</f>
        <v/>
      </c>
      <c r="DC23" s="445" t="str">
        <f t="shared" si="2"/>
        <v/>
      </c>
      <c r="DD23" s="445" t="str">
        <f>IF(DC23="","",COUNTIF($DC$2:DC23,DC23))</f>
        <v/>
      </c>
      <c r="DF23" s="444" t="str">
        <f t="shared" si="3"/>
        <v/>
      </c>
      <c r="DG23" s="444" t="str">
        <f>IF(DF23="","",CONCATENATE(競技者データ入力シート!D29,競技者データ入力シート!E29))</f>
        <v/>
      </c>
      <c r="DH23" s="444" t="str">
        <f t="shared" si="4"/>
        <v/>
      </c>
      <c r="DI23" s="444" t="str">
        <f>IF(DH23="","",CONCATENATE(競技者データ入力シート!D29,競技者データ入力シート!E29))</f>
        <v/>
      </c>
    </row>
    <row r="24" spans="2:113">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DA24" s="445" t="str">
        <f t="shared" si="1"/>
        <v/>
      </c>
      <c r="DB24" s="445" t="str">
        <f>IF(DA24="","",COUNTIF($DA$2:DA24,DA24))</f>
        <v/>
      </c>
      <c r="DC24" s="445" t="str">
        <f t="shared" si="2"/>
        <v/>
      </c>
      <c r="DD24" s="445" t="str">
        <f>IF(DC24="","",COUNTIF($DC$2:DC24,DC24))</f>
        <v/>
      </c>
      <c r="DF24" s="444" t="str">
        <f t="shared" si="3"/>
        <v/>
      </c>
      <c r="DG24" s="444" t="str">
        <f>IF(DF24="","",CONCATENATE(競技者データ入力シート!D30,競技者データ入力シート!E30))</f>
        <v/>
      </c>
      <c r="DH24" s="444" t="str">
        <f t="shared" si="4"/>
        <v/>
      </c>
      <c r="DI24" s="444" t="str">
        <f>IF(DH24="","",CONCATENATE(競技者データ入力シート!D30,競技者データ入力シート!E30))</f>
        <v/>
      </c>
    </row>
    <row r="25" spans="2:113">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DA25" s="445" t="str">
        <f t="shared" si="1"/>
        <v/>
      </c>
      <c r="DB25" s="445" t="str">
        <f>IF(DA25="","",COUNTIF($DA$2:DA25,DA25))</f>
        <v/>
      </c>
      <c r="DC25" s="445" t="str">
        <f t="shared" si="2"/>
        <v/>
      </c>
      <c r="DD25" s="445" t="str">
        <f>IF(DC25="","",COUNTIF($DC$2:DC25,DC25))</f>
        <v/>
      </c>
      <c r="DF25" s="444" t="str">
        <f t="shared" si="3"/>
        <v/>
      </c>
      <c r="DG25" s="444" t="str">
        <f>IF(DF25="","",CONCATENATE(競技者データ入力シート!D31,競技者データ入力シート!E31))</f>
        <v/>
      </c>
      <c r="DH25" s="444" t="str">
        <f t="shared" si="4"/>
        <v/>
      </c>
      <c r="DI25" s="444" t="str">
        <f>IF(DH25="","",CONCATENATE(競技者データ入力シート!D31,競技者データ入力シート!E31))</f>
        <v/>
      </c>
    </row>
    <row r="26" spans="2:113">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DA26" s="445" t="str">
        <f t="shared" si="1"/>
        <v/>
      </c>
      <c r="DB26" s="445" t="str">
        <f>IF(DA26="","",COUNTIF($DA$2:DA26,DA26))</f>
        <v/>
      </c>
      <c r="DC26" s="445" t="str">
        <f t="shared" si="2"/>
        <v/>
      </c>
      <c r="DD26" s="445" t="str">
        <f>IF(DC26="","",COUNTIF($DC$2:DC26,DC26))</f>
        <v/>
      </c>
      <c r="DF26" s="444" t="str">
        <f t="shared" si="3"/>
        <v/>
      </c>
      <c r="DG26" s="444" t="str">
        <f>IF(DF26="","",CONCATENATE(競技者データ入力シート!D32,競技者データ入力シート!E32))</f>
        <v/>
      </c>
      <c r="DH26" s="444" t="str">
        <f t="shared" si="4"/>
        <v/>
      </c>
      <c r="DI26" s="444" t="str">
        <f>IF(DH26="","",CONCATENATE(競技者データ入力シート!D32,競技者データ入力シート!E32))</f>
        <v/>
      </c>
    </row>
    <row r="27" spans="2:113">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DA27" s="445" t="str">
        <f t="shared" si="1"/>
        <v/>
      </c>
      <c r="DB27" s="445" t="str">
        <f>IF(DA27="","",COUNTIF($DA$2:DA27,DA27))</f>
        <v/>
      </c>
      <c r="DC27" s="445" t="str">
        <f t="shared" si="2"/>
        <v/>
      </c>
      <c r="DD27" s="445" t="str">
        <f>IF(DC27="","",COUNTIF($DC$2:DC27,DC27))</f>
        <v/>
      </c>
      <c r="DF27" s="444" t="str">
        <f t="shared" si="3"/>
        <v/>
      </c>
      <c r="DG27" s="444" t="str">
        <f>IF(DF27="","",CONCATENATE(競技者データ入力シート!D33,競技者データ入力シート!E33))</f>
        <v/>
      </c>
      <c r="DH27" s="444" t="str">
        <f t="shared" si="4"/>
        <v/>
      </c>
      <c r="DI27" s="444" t="str">
        <f>IF(DH27="","",CONCATENATE(競技者データ入力シート!D33,競技者データ入力シート!E33))</f>
        <v/>
      </c>
    </row>
    <row r="28" spans="2:113">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DA28" s="445" t="str">
        <f t="shared" si="1"/>
        <v/>
      </c>
      <c r="DB28" s="445" t="str">
        <f>IF(DA28="","",COUNTIF($DA$2:DA28,DA28))</f>
        <v/>
      </c>
      <c r="DC28" s="445" t="str">
        <f t="shared" si="2"/>
        <v/>
      </c>
      <c r="DD28" s="445" t="str">
        <f>IF(DC28="","",COUNTIF($DC$2:DC28,DC28))</f>
        <v/>
      </c>
      <c r="DF28" s="444" t="str">
        <f t="shared" si="3"/>
        <v/>
      </c>
      <c r="DG28" s="444" t="str">
        <f>IF(DF28="","",CONCATENATE(競技者データ入力シート!D34,競技者データ入力シート!E34))</f>
        <v/>
      </c>
      <c r="DH28" s="444" t="str">
        <f t="shared" si="4"/>
        <v/>
      </c>
      <c r="DI28" s="444" t="str">
        <f>IF(DH28="","",CONCATENATE(競技者データ入力シート!D34,競技者データ入力シート!E34))</f>
        <v/>
      </c>
    </row>
    <row r="29" spans="2:113">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DA29" s="445" t="str">
        <f t="shared" si="1"/>
        <v/>
      </c>
      <c r="DB29" s="445" t="str">
        <f>IF(DA29="","",COUNTIF($DA$2:DA29,DA29))</f>
        <v/>
      </c>
      <c r="DC29" s="445" t="str">
        <f t="shared" si="2"/>
        <v/>
      </c>
      <c r="DD29" s="445" t="str">
        <f>IF(DC29="","",COUNTIF($DC$2:DC29,DC29))</f>
        <v/>
      </c>
      <c r="DF29" s="444" t="str">
        <f t="shared" si="3"/>
        <v/>
      </c>
      <c r="DG29" s="444" t="str">
        <f>IF(DF29="","",CONCATENATE(競技者データ入力シート!D35,競技者データ入力シート!E35))</f>
        <v/>
      </c>
      <c r="DH29" s="444" t="str">
        <f t="shared" si="4"/>
        <v/>
      </c>
      <c r="DI29" s="444" t="str">
        <f>IF(DH29="","",CONCATENATE(競技者データ入力シート!D35,競技者データ入力シート!E35))</f>
        <v/>
      </c>
    </row>
    <row r="30" spans="2:113">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DA30" s="445" t="str">
        <f t="shared" si="1"/>
        <v/>
      </c>
      <c r="DB30" s="445" t="str">
        <f>IF(DA30="","",COUNTIF($DA$2:DA30,DA30))</f>
        <v/>
      </c>
      <c r="DC30" s="445" t="str">
        <f t="shared" si="2"/>
        <v/>
      </c>
      <c r="DD30" s="445" t="str">
        <f>IF(DC30="","",COUNTIF($DC$2:DC30,DC30))</f>
        <v/>
      </c>
      <c r="DF30" s="444" t="str">
        <f t="shared" si="3"/>
        <v/>
      </c>
      <c r="DG30" s="444" t="str">
        <f>IF(DF30="","",CONCATENATE(競技者データ入力シート!D36,競技者データ入力シート!E36))</f>
        <v/>
      </c>
      <c r="DH30" s="444" t="str">
        <f t="shared" si="4"/>
        <v/>
      </c>
      <c r="DI30" s="444" t="str">
        <f>IF(DH30="","",CONCATENATE(競技者データ入力シート!D36,競技者データ入力シート!E36))</f>
        <v/>
      </c>
    </row>
    <row r="31" spans="2:113">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DA31" s="445" t="str">
        <f t="shared" si="1"/>
        <v/>
      </c>
      <c r="DB31" s="445" t="str">
        <f>IF(DA31="","",COUNTIF($DA$2:DA31,DA31))</f>
        <v/>
      </c>
      <c r="DC31" s="445" t="str">
        <f t="shared" si="2"/>
        <v/>
      </c>
      <c r="DD31" s="445" t="str">
        <f>IF(DC31="","",COUNTIF($DC$2:DC31,DC31))</f>
        <v/>
      </c>
      <c r="DF31" s="444" t="str">
        <f t="shared" si="3"/>
        <v/>
      </c>
      <c r="DG31" s="444" t="str">
        <f>IF(DF31="","",CONCATENATE(競技者データ入力シート!D37,競技者データ入力シート!E37))</f>
        <v/>
      </c>
      <c r="DH31" s="444" t="str">
        <f t="shared" si="4"/>
        <v/>
      </c>
      <c r="DI31" s="444" t="str">
        <f>IF(DH31="","",CONCATENATE(競技者データ入力シート!D37,競技者データ入力シート!E37))</f>
        <v/>
      </c>
    </row>
    <row r="32" spans="2:113">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DA32" s="445" t="str">
        <f t="shared" si="1"/>
        <v/>
      </c>
      <c r="DB32" s="445" t="str">
        <f>IF(DA32="","",COUNTIF($DA$2:DA32,DA32))</f>
        <v/>
      </c>
      <c r="DC32" s="445" t="str">
        <f t="shared" si="2"/>
        <v/>
      </c>
      <c r="DD32" s="445" t="str">
        <f>IF(DC32="","",COUNTIF($DC$2:DC32,DC32))</f>
        <v/>
      </c>
      <c r="DF32" s="444" t="str">
        <f t="shared" si="3"/>
        <v/>
      </c>
      <c r="DG32" s="444" t="str">
        <f>IF(DF32="","",CONCATENATE(競技者データ入力シート!D38,競技者データ入力シート!E38))</f>
        <v/>
      </c>
      <c r="DH32" s="444" t="str">
        <f t="shared" si="4"/>
        <v/>
      </c>
      <c r="DI32" s="444" t="str">
        <f>IF(DH32="","",CONCATENATE(競技者データ入力シート!D38,競技者データ入力シート!E38))</f>
        <v/>
      </c>
    </row>
    <row r="33" spans="2:113">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DA33" s="445" t="str">
        <f t="shared" si="1"/>
        <v/>
      </c>
      <c r="DB33" s="445" t="str">
        <f>IF(DA33="","",COUNTIF($DA$2:DA33,DA33))</f>
        <v/>
      </c>
      <c r="DC33" s="445" t="str">
        <f t="shared" si="2"/>
        <v/>
      </c>
      <c r="DD33" s="445" t="str">
        <f>IF(DC33="","",COUNTIF($DC$2:DC33,DC33))</f>
        <v/>
      </c>
      <c r="DF33" s="444" t="str">
        <f t="shared" si="3"/>
        <v/>
      </c>
      <c r="DG33" s="444" t="str">
        <f>IF(DF33="","",CONCATENATE(競技者データ入力シート!D39,競技者データ入力シート!E39))</f>
        <v/>
      </c>
      <c r="DH33" s="444" t="str">
        <f t="shared" si="4"/>
        <v/>
      </c>
      <c r="DI33" s="444" t="str">
        <f>IF(DH33="","",CONCATENATE(競技者データ入力シート!D39,競技者データ入力シート!E39))</f>
        <v/>
      </c>
    </row>
    <row r="34" spans="2:113">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DA34" s="445" t="str">
        <f t="shared" si="1"/>
        <v/>
      </c>
      <c r="DB34" s="445" t="str">
        <f>IF(DA34="","",COUNTIF($DA$2:DA34,DA34))</f>
        <v/>
      </c>
      <c r="DC34" s="445" t="str">
        <f t="shared" si="2"/>
        <v/>
      </c>
      <c r="DD34" s="445" t="str">
        <f>IF(DC34="","",COUNTIF($DC$2:DC34,DC34))</f>
        <v/>
      </c>
      <c r="DF34" s="444" t="str">
        <f t="shared" si="3"/>
        <v/>
      </c>
      <c r="DG34" s="444" t="str">
        <f>IF(DF34="","",CONCATENATE(競技者データ入力シート!D40,競技者データ入力シート!E40))</f>
        <v/>
      </c>
      <c r="DH34" s="444" t="str">
        <f t="shared" si="4"/>
        <v/>
      </c>
      <c r="DI34" s="444" t="str">
        <f>IF(DH34="","",CONCATENATE(競技者データ入力シート!D40,競技者データ入力シート!E40))</f>
        <v/>
      </c>
    </row>
    <row r="35" spans="2:113">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DA35" s="445" t="str">
        <f t="shared" si="1"/>
        <v/>
      </c>
      <c r="DB35" s="445" t="str">
        <f>IF(DA35="","",COUNTIF($DA$2:DA35,DA35))</f>
        <v/>
      </c>
      <c r="DC35" s="445" t="str">
        <f t="shared" si="2"/>
        <v/>
      </c>
      <c r="DD35" s="445" t="str">
        <f>IF(DC35="","",COUNTIF($DC$2:DC35,DC35))</f>
        <v/>
      </c>
      <c r="DF35" s="444" t="str">
        <f t="shared" si="3"/>
        <v/>
      </c>
      <c r="DG35" s="444" t="str">
        <f>IF(DF35="","",CONCATENATE(競技者データ入力シート!D41,競技者データ入力シート!E41))</f>
        <v/>
      </c>
      <c r="DH35" s="444" t="str">
        <f t="shared" si="4"/>
        <v/>
      </c>
      <c r="DI35" s="444" t="str">
        <f>IF(DH35="","",CONCATENATE(競技者データ入力シート!D41,競技者データ入力シート!E41))</f>
        <v/>
      </c>
    </row>
    <row r="36" spans="2:113">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DA36" s="445" t="str">
        <f t="shared" si="1"/>
        <v/>
      </c>
      <c r="DB36" s="445" t="str">
        <f>IF(DA36="","",COUNTIF($DA$2:DA36,DA36))</f>
        <v/>
      </c>
      <c r="DC36" s="445" t="str">
        <f t="shared" si="2"/>
        <v/>
      </c>
      <c r="DD36" s="445" t="str">
        <f>IF(DC36="","",COUNTIF($DC$2:DC36,DC36))</f>
        <v/>
      </c>
      <c r="DF36" s="444" t="str">
        <f t="shared" si="3"/>
        <v/>
      </c>
      <c r="DG36" s="444" t="str">
        <f>IF(DF36="","",CONCATENATE(競技者データ入力シート!D42,競技者データ入力シート!E42))</f>
        <v/>
      </c>
      <c r="DH36" s="444" t="str">
        <f t="shared" si="4"/>
        <v/>
      </c>
      <c r="DI36" s="444" t="str">
        <f>IF(DH36="","",CONCATENATE(競技者データ入力シート!D42,競技者データ入力シート!E42))</f>
        <v/>
      </c>
    </row>
    <row r="37" spans="2:113">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DA37" s="445" t="str">
        <f t="shared" si="1"/>
        <v/>
      </c>
      <c r="DB37" s="445" t="str">
        <f>IF(DA37="","",COUNTIF($DA$2:DA37,DA37))</f>
        <v/>
      </c>
      <c r="DC37" s="445" t="str">
        <f t="shared" si="2"/>
        <v/>
      </c>
      <c r="DD37" s="445" t="str">
        <f>IF(DC37="","",COUNTIF($DC$2:DC37,DC37))</f>
        <v/>
      </c>
      <c r="DF37" s="444" t="str">
        <f t="shared" si="3"/>
        <v/>
      </c>
      <c r="DG37" s="444" t="str">
        <f>IF(DF37="","",CONCATENATE(競技者データ入力シート!D43,競技者データ入力シート!E43))</f>
        <v/>
      </c>
      <c r="DH37" s="444" t="str">
        <f t="shared" si="4"/>
        <v/>
      </c>
      <c r="DI37" s="444" t="str">
        <f>IF(DH37="","",CONCATENATE(競技者データ入力シート!D43,競技者データ入力シート!E43))</f>
        <v/>
      </c>
    </row>
    <row r="38" spans="2:113">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DA38" s="445" t="str">
        <f t="shared" si="1"/>
        <v/>
      </c>
      <c r="DB38" s="445" t="str">
        <f>IF(DA38="","",COUNTIF($DA$2:DA38,DA38))</f>
        <v/>
      </c>
      <c r="DC38" s="445" t="str">
        <f t="shared" si="2"/>
        <v/>
      </c>
      <c r="DD38" s="445" t="str">
        <f>IF(DC38="","",COUNTIF($DC$2:DC38,DC38))</f>
        <v/>
      </c>
      <c r="DF38" s="444" t="str">
        <f t="shared" si="3"/>
        <v/>
      </c>
      <c r="DG38" s="444" t="str">
        <f>IF(DF38="","",CONCATENATE(競技者データ入力シート!D44,競技者データ入力シート!E44))</f>
        <v/>
      </c>
      <c r="DH38" s="444" t="str">
        <f t="shared" si="4"/>
        <v/>
      </c>
      <c r="DI38" s="444" t="str">
        <f>IF(DH38="","",CONCATENATE(競技者データ入力シート!D44,競技者データ入力シート!E44))</f>
        <v/>
      </c>
    </row>
    <row r="39" spans="2:113">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DA39" s="445" t="str">
        <f t="shared" si="1"/>
        <v/>
      </c>
      <c r="DB39" s="445" t="str">
        <f>IF(DA39="","",COUNTIF($DA$2:DA39,DA39))</f>
        <v/>
      </c>
      <c r="DC39" s="445" t="str">
        <f t="shared" si="2"/>
        <v/>
      </c>
      <c r="DD39" s="445" t="str">
        <f>IF(DC39="","",COUNTIF($DC$2:DC39,DC39))</f>
        <v/>
      </c>
      <c r="DF39" s="444" t="str">
        <f t="shared" si="3"/>
        <v/>
      </c>
      <c r="DG39" s="444" t="str">
        <f>IF(DF39="","",CONCATENATE(競技者データ入力シート!D45,競技者データ入力シート!E45))</f>
        <v/>
      </c>
      <c r="DH39" s="444" t="str">
        <f t="shared" si="4"/>
        <v/>
      </c>
      <c r="DI39" s="444" t="str">
        <f>IF(DH39="","",CONCATENATE(競技者データ入力シート!D45,競技者データ入力シート!E45))</f>
        <v/>
      </c>
    </row>
    <row r="40" spans="2:113">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DA40" s="445" t="str">
        <f t="shared" si="1"/>
        <v/>
      </c>
      <c r="DB40" s="445" t="str">
        <f>IF(DA40="","",COUNTIF($DA$2:DA40,DA40))</f>
        <v/>
      </c>
      <c r="DC40" s="445" t="str">
        <f t="shared" si="2"/>
        <v/>
      </c>
      <c r="DD40" s="445" t="str">
        <f>IF(DC40="","",COUNTIF($DC$2:DC40,DC40))</f>
        <v/>
      </c>
      <c r="DF40" s="444" t="str">
        <f t="shared" si="3"/>
        <v/>
      </c>
      <c r="DG40" s="444" t="str">
        <f>IF(DF40="","",CONCATENATE(競技者データ入力シート!D46,競技者データ入力シート!E46))</f>
        <v/>
      </c>
      <c r="DH40" s="444" t="str">
        <f t="shared" si="4"/>
        <v/>
      </c>
      <c r="DI40" s="444" t="str">
        <f>IF(DH40="","",CONCATENATE(競技者データ入力シート!D46,競技者データ入力シート!E46))</f>
        <v/>
      </c>
    </row>
    <row r="41" spans="2:113">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DA41" s="445" t="str">
        <f t="shared" si="1"/>
        <v/>
      </c>
      <c r="DB41" s="445" t="str">
        <f>IF(DA41="","",COUNTIF($DA$2:DA41,DA41))</f>
        <v/>
      </c>
      <c r="DC41" s="445" t="str">
        <f t="shared" si="2"/>
        <v/>
      </c>
      <c r="DD41" s="445" t="str">
        <f>IF(DC41="","",COUNTIF($DC$2:DC41,DC41))</f>
        <v/>
      </c>
      <c r="DF41" s="444" t="str">
        <f t="shared" si="3"/>
        <v/>
      </c>
      <c r="DG41" s="444" t="str">
        <f>IF(DF41="","",CONCATENATE(競技者データ入力シート!D47,競技者データ入力シート!E47))</f>
        <v/>
      </c>
      <c r="DH41" s="444" t="str">
        <f t="shared" si="4"/>
        <v/>
      </c>
      <c r="DI41" s="444" t="str">
        <f>IF(DH41="","",CONCATENATE(競技者データ入力シート!D47,競技者データ入力シート!E47))</f>
        <v/>
      </c>
    </row>
    <row r="42" spans="2:113">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DA42" s="445" t="str">
        <f t="shared" si="1"/>
        <v/>
      </c>
      <c r="DB42" s="445" t="str">
        <f>IF(DA42="","",COUNTIF($DA$2:DA42,DA42))</f>
        <v/>
      </c>
      <c r="DC42" s="445" t="str">
        <f t="shared" si="2"/>
        <v/>
      </c>
      <c r="DD42" s="445" t="str">
        <f>IF(DC42="","",COUNTIF($DC$2:DC42,DC42))</f>
        <v/>
      </c>
      <c r="DF42" s="444" t="str">
        <f t="shared" si="3"/>
        <v/>
      </c>
      <c r="DG42" s="444" t="str">
        <f>IF(DF42="","",CONCATENATE(競技者データ入力シート!D48,競技者データ入力シート!E48))</f>
        <v/>
      </c>
      <c r="DH42" s="444" t="str">
        <f t="shared" si="4"/>
        <v/>
      </c>
      <c r="DI42" s="444" t="str">
        <f>IF(DH42="","",CONCATENATE(競技者データ入力シート!D48,競技者データ入力シート!E48))</f>
        <v/>
      </c>
    </row>
    <row r="43" spans="2:113">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DA43" s="445" t="str">
        <f t="shared" si="1"/>
        <v/>
      </c>
      <c r="DB43" s="445" t="str">
        <f>IF(DA43="","",COUNTIF($DA$2:DA43,DA43))</f>
        <v/>
      </c>
      <c r="DC43" s="445" t="str">
        <f t="shared" si="2"/>
        <v/>
      </c>
      <c r="DD43" s="445" t="str">
        <f>IF(DC43="","",COUNTIF($DC$2:DC43,DC43))</f>
        <v/>
      </c>
      <c r="DF43" s="444" t="str">
        <f t="shared" si="3"/>
        <v/>
      </c>
      <c r="DG43" s="444" t="str">
        <f>IF(DF43="","",CONCATENATE(競技者データ入力シート!D49,競技者データ入力シート!E49))</f>
        <v/>
      </c>
      <c r="DH43" s="444" t="str">
        <f t="shared" si="4"/>
        <v/>
      </c>
      <c r="DI43" s="444" t="str">
        <f>IF(DH43="","",CONCATENATE(競技者データ入力シート!D49,競技者データ入力シート!E49))</f>
        <v/>
      </c>
    </row>
    <row r="44" spans="2:113">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DA44" s="445" t="str">
        <f t="shared" si="1"/>
        <v/>
      </c>
      <c r="DB44" s="445" t="str">
        <f>IF(DA44="","",COUNTIF($DA$2:DA44,DA44))</f>
        <v/>
      </c>
      <c r="DC44" s="445" t="str">
        <f t="shared" si="2"/>
        <v/>
      </c>
      <c r="DD44" s="445" t="str">
        <f>IF(DC44="","",COUNTIF($DC$2:DC44,DC44))</f>
        <v/>
      </c>
      <c r="DF44" s="444" t="str">
        <f t="shared" si="3"/>
        <v/>
      </c>
      <c r="DG44" s="444" t="str">
        <f>IF(DF44="","",CONCATENATE(競技者データ入力シート!D50,競技者データ入力シート!E50))</f>
        <v/>
      </c>
      <c r="DH44" s="444" t="str">
        <f t="shared" si="4"/>
        <v/>
      </c>
      <c r="DI44" s="444" t="str">
        <f>IF(DH44="","",CONCATENATE(競技者データ入力シート!D50,競技者データ入力シート!E50))</f>
        <v/>
      </c>
    </row>
    <row r="45" spans="2:113">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DA45" s="445" t="str">
        <f t="shared" si="1"/>
        <v/>
      </c>
      <c r="DB45" s="445" t="str">
        <f>IF(DA45="","",COUNTIF($DA$2:DA45,DA45))</f>
        <v/>
      </c>
      <c r="DC45" s="445" t="str">
        <f t="shared" si="2"/>
        <v/>
      </c>
      <c r="DD45" s="445" t="str">
        <f>IF(DC45="","",COUNTIF($DC$2:DC45,DC45))</f>
        <v/>
      </c>
      <c r="DF45" s="444" t="str">
        <f t="shared" si="3"/>
        <v/>
      </c>
      <c r="DG45" s="444" t="str">
        <f>IF(DF45="","",CONCATENATE(競技者データ入力シート!D51,競技者データ入力シート!E51))</f>
        <v/>
      </c>
      <c r="DH45" s="444" t="str">
        <f t="shared" si="4"/>
        <v/>
      </c>
      <c r="DI45" s="444" t="str">
        <f>IF(DH45="","",CONCATENATE(競技者データ入力シート!D51,競技者データ入力シート!E51))</f>
        <v/>
      </c>
    </row>
    <row r="46" spans="2:113">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DA46" s="445" t="str">
        <f t="shared" si="1"/>
        <v/>
      </c>
      <c r="DB46" s="445" t="str">
        <f>IF(DA46="","",COUNTIF($DA$2:DA46,DA46))</f>
        <v/>
      </c>
      <c r="DC46" s="445" t="str">
        <f t="shared" si="2"/>
        <v/>
      </c>
      <c r="DD46" s="445" t="str">
        <f>IF(DC46="","",COUNTIF($DC$2:DC46,DC46))</f>
        <v/>
      </c>
      <c r="DF46" s="444" t="str">
        <f t="shared" si="3"/>
        <v/>
      </c>
      <c r="DG46" s="444" t="str">
        <f>IF(DF46="","",CONCATENATE(競技者データ入力シート!D52,競技者データ入力シート!E52))</f>
        <v/>
      </c>
      <c r="DH46" s="444" t="str">
        <f t="shared" si="4"/>
        <v/>
      </c>
      <c r="DI46" s="444" t="str">
        <f>IF(DH46="","",CONCATENATE(競技者データ入力シート!D52,競技者データ入力シート!E52))</f>
        <v/>
      </c>
    </row>
    <row r="47" spans="2:113">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DA47" s="445" t="str">
        <f t="shared" si="1"/>
        <v/>
      </c>
      <c r="DB47" s="445" t="str">
        <f>IF(DA47="","",COUNTIF($DA$2:DA47,DA47))</f>
        <v/>
      </c>
      <c r="DC47" s="445" t="str">
        <f t="shared" si="2"/>
        <v/>
      </c>
      <c r="DD47" s="445" t="str">
        <f>IF(DC47="","",COUNTIF($DC$2:DC47,DC47))</f>
        <v/>
      </c>
      <c r="DF47" s="444" t="str">
        <f t="shared" si="3"/>
        <v/>
      </c>
      <c r="DG47" s="444" t="str">
        <f>IF(DF47="","",CONCATENATE(競技者データ入力シート!D53,競技者データ入力シート!E53))</f>
        <v/>
      </c>
      <c r="DH47" s="444" t="str">
        <f t="shared" si="4"/>
        <v/>
      </c>
      <c r="DI47" s="444" t="str">
        <f>IF(DH47="","",CONCATENATE(競技者データ入力シート!D53,競技者データ入力シート!E53))</f>
        <v/>
      </c>
    </row>
    <row r="48" spans="2:113">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DA48" s="445" t="str">
        <f t="shared" si="1"/>
        <v/>
      </c>
      <c r="DB48" s="445" t="str">
        <f>IF(DA48="","",COUNTIF($DA$2:DA48,DA48))</f>
        <v/>
      </c>
      <c r="DC48" s="445" t="str">
        <f t="shared" si="2"/>
        <v/>
      </c>
      <c r="DD48" s="445" t="str">
        <f>IF(DC48="","",COUNTIF($DC$2:DC48,DC48))</f>
        <v/>
      </c>
      <c r="DF48" s="444" t="str">
        <f t="shared" si="3"/>
        <v/>
      </c>
      <c r="DG48" s="444" t="str">
        <f>IF(DF48="","",CONCATENATE(競技者データ入力シート!D54,競技者データ入力シート!E54))</f>
        <v/>
      </c>
      <c r="DH48" s="444" t="str">
        <f t="shared" si="4"/>
        <v/>
      </c>
      <c r="DI48" s="444" t="str">
        <f>IF(DH48="","",CONCATENATE(競技者データ入力シート!D54,競技者データ入力シート!E54))</f>
        <v/>
      </c>
    </row>
    <row r="49" spans="2:113">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DA49" s="445" t="str">
        <f t="shared" si="1"/>
        <v/>
      </c>
      <c r="DB49" s="445" t="str">
        <f>IF(DA49="","",COUNTIF($DA$2:DA49,DA49))</f>
        <v/>
      </c>
      <c r="DC49" s="445" t="str">
        <f t="shared" si="2"/>
        <v/>
      </c>
      <c r="DD49" s="445" t="str">
        <f>IF(DC49="","",COUNTIF($DC$2:DC49,DC49))</f>
        <v/>
      </c>
      <c r="DF49" s="444" t="str">
        <f t="shared" si="3"/>
        <v/>
      </c>
      <c r="DG49" s="444" t="str">
        <f>IF(DF49="","",CONCATENATE(競技者データ入力シート!D55,競技者データ入力シート!E55))</f>
        <v/>
      </c>
      <c r="DH49" s="444" t="str">
        <f t="shared" si="4"/>
        <v/>
      </c>
      <c r="DI49" s="444" t="str">
        <f>IF(DH49="","",CONCATENATE(競技者データ入力シート!D55,競技者データ入力シート!E55))</f>
        <v/>
      </c>
    </row>
    <row r="50" spans="2:113">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DA50" s="445" t="str">
        <f t="shared" si="1"/>
        <v/>
      </c>
      <c r="DB50" s="445" t="str">
        <f>IF(DA50="","",COUNTIF($DA$2:DA50,DA50))</f>
        <v/>
      </c>
      <c r="DC50" s="445" t="str">
        <f t="shared" si="2"/>
        <v/>
      </c>
      <c r="DD50" s="445" t="str">
        <f>IF(DC50="","",COUNTIF($DC$2:DC50,DC50))</f>
        <v/>
      </c>
      <c r="DF50" s="444" t="str">
        <f t="shared" si="3"/>
        <v/>
      </c>
      <c r="DG50" s="444" t="str">
        <f>IF(DF50="","",CONCATENATE(競技者データ入力シート!D56,競技者データ入力シート!E56))</f>
        <v/>
      </c>
      <c r="DH50" s="444" t="str">
        <f t="shared" si="4"/>
        <v/>
      </c>
      <c r="DI50" s="444" t="str">
        <f>IF(DH50="","",CONCATENATE(競技者データ入力シート!D56,競技者データ入力シート!E56))</f>
        <v/>
      </c>
    </row>
    <row r="51" spans="2:113">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DA51" s="445" t="str">
        <f t="shared" si="1"/>
        <v/>
      </c>
      <c r="DB51" s="445" t="str">
        <f>IF(DA51="","",COUNTIF($DA$2:DA51,DA51))</f>
        <v/>
      </c>
      <c r="DC51" s="445" t="str">
        <f t="shared" si="2"/>
        <v/>
      </c>
      <c r="DD51" s="445" t="str">
        <f>IF(DC51="","",COUNTIF($DC$2:DC51,DC51))</f>
        <v/>
      </c>
      <c r="DF51" s="444" t="str">
        <f t="shared" si="3"/>
        <v/>
      </c>
      <c r="DG51" s="444" t="str">
        <f>IF(DF51="","",CONCATENATE(競技者データ入力シート!D57,競技者データ入力シート!E57))</f>
        <v/>
      </c>
      <c r="DH51" s="444" t="str">
        <f t="shared" si="4"/>
        <v/>
      </c>
      <c r="DI51" s="444" t="str">
        <f>IF(DH51="","",CONCATENATE(競技者データ入力シート!D57,競技者データ入力シート!E57))</f>
        <v/>
      </c>
    </row>
    <row r="52" spans="2:113">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3">
      <c r="U53" s="1"/>
      <c r="Y53" s="1"/>
      <c r="AC53" s="1"/>
      <c r="AG53" s="1"/>
      <c r="AQ53" s="9"/>
      <c r="AR53" s="9"/>
      <c r="AS53" s="9"/>
      <c r="AT53" s="9"/>
      <c r="AU53" s="9"/>
      <c r="AV53" s="9"/>
      <c r="AX53" s="1"/>
      <c r="AZ53" s="1"/>
      <c r="BA53" s="1"/>
      <c r="BC53" s="9"/>
      <c r="BD53" s="9"/>
      <c r="BE53" s="9"/>
      <c r="BF53" s="9"/>
      <c r="BG53" s="9"/>
      <c r="BH53" s="9"/>
      <c r="BI53" s="9"/>
      <c r="BJ53" s="9"/>
      <c r="BK53" s="9"/>
      <c r="BM53" s="9"/>
    </row>
    <row r="54" spans="2:113">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371"/>
  <sheetViews>
    <sheetView zoomScale="110" zoomScaleNormal="110" workbookViewId="0">
      <selection activeCell="B7" sqref="B7"/>
    </sheetView>
  </sheetViews>
  <sheetFormatPr defaultRowHeight="13.3"/>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16" bestFit="1" customWidth="1"/>
    <col min="26" max="26" width="4.3046875" style="214" bestFit="1" customWidth="1"/>
    <col min="27" max="27" width="11.765625" style="214" bestFit="1" customWidth="1"/>
    <col min="28" max="28" width="2.69140625" style="214" bestFit="1" customWidth="1"/>
    <col min="29" max="31" width="2.4609375" customWidth="1"/>
    <col min="32" max="32" width="16.69140625" bestFit="1" customWidth="1"/>
    <col min="33" max="33" width="6.53515625" bestFit="1" customWidth="1"/>
    <col min="34" max="34" width="11.3046875" bestFit="1" customWidth="1"/>
  </cols>
  <sheetData>
    <row r="1" spans="1:34" s="214" customFormat="1" ht="24.25" customHeight="1">
      <c r="A1" s="209" t="s">
        <v>0</v>
      </c>
      <c r="B1" s="209" t="s">
        <v>1</v>
      </c>
      <c r="C1" s="210" t="s">
        <v>2</v>
      </c>
      <c r="D1" s="210" t="s">
        <v>3</v>
      </c>
      <c r="E1" s="211" t="s">
        <v>4</v>
      </c>
      <c r="F1" s="211" t="s">
        <v>1</v>
      </c>
      <c r="G1" s="212" t="s">
        <v>2</v>
      </c>
      <c r="H1" s="212" t="s">
        <v>3</v>
      </c>
      <c r="J1" s="215" t="s">
        <v>5</v>
      </c>
      <c r="K1" s="215" t="s">
        <v>6</v>
      </c>
      <c r="L1" s="216"/>
      <c r="M1" s="217" t="s">
        <v>7</v>
      </c>
      <c r="N1" s="217" t="s">
        <v>8</v>
      </c>
      <c r="P1" s="8" t="s">
        <v>376</v>
      </c>
      <c r="Q1" s="2" t="s">
        <v>377</v>
      </c>
      <c r="R1" s="3" t="s">
        <v>9</v>
      </c>
      <c r="S1" s="3" t="s">
        <v>375</v>
      </c>
      <c r="T1" s="4" t="s">
        <v>10</v>
      </c>
      <c r="U1" s="4" t="s">
        <v>374</v>
      </c>
      <c r="W1" s="213" t="s">
        <v>147</v>
      </c>
      <c r="X1" s="513" t="s">
        <v>148</v>
      </c>
      <c r="Y1" s="208" t="s">
        <v>378</v>
      </c>
    </row>
    <row r="2" spans="1:34">
      <c r="A2" s="5" t="s">
        <v>415</v>
      </c>
      <c r="B2" s="5" t="s">
        <v>415</v>
      </c>
      <c r="C2" s="7">
        <v>1</v>
      </c>
      <c r="D2" s="7">
        <v>8</v>
      </c>
      <c r="E2" s="5" t="s">
        <v>418</v>
      </c>
      <c r="F2" s="5" t="s">
        <v>418</v>
      </c>
      <c r="G2" s="7">
        <v>4</v>
      </c>
      <c r="H2" s="7">
        <v>7</v>
      </c>
      <c r="I2" s="5"/>
      <c r="J2" s="5" t="s">
        <v>11</v>
      </c>
      <c r="K2" s="7">
        <v>1</v>
      </c>
      <c r="L2" s="5"/>
      <c r="M2" s="5" t="s">
        <v>445</v>
      </c>
      <c r="N2" s="7" t="s">
        <v>363</v>
      </c>
      <c r="O2" s="5"/>
      <c r="P2" s="7">
        <v>1</v>
      </c>
      <c r="Q2" s="5" t="s">
        <v>415</v>
      </c>
      <c r="R2" s="7">
        <v>1</v>
      </c>
      <c r="S2" s="5"/>
      <c r="T2" s="7"/>
      <c r="U2" s="5"/>
      <c r="W2" s="10">
        <v>101</v>
      </c>
      <c r="X2" s="514" t="s">
        <v>149</v>
      </c>
      <c r="Y2" s="216" t="s">
        <v>146</v>
      </c>
      <c r="Z2" s="214" t="s">
        <v>453</v>
      </c>
      <c r="AA2" s="214" t="s">
        <v>491</v>
      </c>
      <c r="AB2" s="214" t="s">
        <v>515</v>
      </c>
      <c r="AF2" s="214" t="s">
        <v>548</v>
      </c>
      <c r="AG2" s="214" t="s">
        <v>549</v>
      </c>
      <c r="AH2" s="214" t="s">
        <v>550</v>
      </c>
    </row>
    <row r="3" spans="1:34">
      <c r="A3" s="5" t="s">
        <v>416</v>
      </c>
      <c r="B3" s="5" t="s">
        <v>416</v>
      </c>
      <c r="C3" s="7">
        <v>2</v>
      </c>
      <c r="D3" s="7">
        <v>9</v>
      </c>
      <c r="E3" s="5" t="s">
        <v>419</v>
      </c>
      <c r="F3" s="5" t="s">
        <v>419</v>
      </c>
      <c r="G3" s="7">
        <v>5</v>
      </c>
      <c r="H3" s="7">
        <v>8</v>
      </c>
      <c r="I3" s="5"/>
      <c r="J3" s="5" t="s">
        <v>12</v>
      </c>
      <c r="K3" s="7">
        <v>2</v>
      </c>
      <c r="L3" s="5"/>
      <c r="M3" s="5" t="s">
        <v>14</v>
      </c>
      <c r="N3" s="7" t="s">
        <v>365</v>
      </c>
      <c r="O3" s="5"/>
      <c r="P3" s="7">
        <v>2</v>
      </c>
      <c r="Q3" s="5" t="s">
        <v>416</v>
      </c>
      <c r="R3" s="7">
        <v>2</v>
      </c>
      <c r="S3" s="5"/>
      <c r="T3" s="7"/>
      <c r="U3" s="5"/>
      <c r="W3" s="10">
        <v>201</v>
      </c>
      <c r="X3" s="514" t="s">
        <v>150</v>
      </c>
      <c r="Y3" s="216" t="s">
        <v>366</v>
      </c>
      <c r="Z3" s="214" t="s">
        <v>454</v>
      </c>
      <c r="AA3" s="214" t="s">
        <v>520</v>
      </c>
      <c r="AB3" s="214" t="s">
        <v>146</v>
      </c>
      <c r="AF3" s="214" t="s">
        <v>551</v>
      </c>
      <c r="AG3" s="214" t="s">
        <v>552</v>
      </c>
      <c r="AH3" s="214" t="s">
        <v>553</v>
      </c>
    </row>
    <row r="4" spans="1:34">
      <c r="A4" s="5" t="s">
        <v>417</v>
      </c>
      <c r="B4" s="5" t="s">
        <v>417</v>
      </c>
      <c r="C4" s="7">
        <v>3</v>
      </c>
      <c r="D4" s="7">
        <v>10</v>
      </c>
      <c r="E4" s="5" t="s">
        <v>420</v>
      </c>
      <c r="F4" s="5" t="s">
        <v>420</v>
      </c>
      <c r="G4" s="7">
        <v>6</v>
      </c>
      <c r="H4" s="7">
        <v>9</v>
      </c>
      <c r="I4" s="5"/>
      <c r="J4" s="5" t="s">
        <v>13</v>
      </c>
      <c r="K4" s="7">
        <v>3</v>
      </c>
      <c r="L4" s="5"/>
      <c r="M4" s="5" t="s">
        <v>16</v>
      </c>
      <c r="N4" s="7" t="s">
        <v>367</v>
      </c>
      <c r="O4" s="5"/>
      <c r="P4" s="7">
        <v>3</v>
      </c>
      <c r="Q4" s="5" t="s">
        <v>417</v>
      </c>
      <c r="R4" s="7">
        <v>3</v>
      </c>
      <c r="S4" s="5"/>
      <c r="T4" s="7"/>
      <c r="U4" s="5"/>
      <c r="W4" s="10">
        <v>202</v>
      </c>
      <c r="X4" s="514" t="s">
        <v>151</v>
      </c>
      <c r="Y4" s="216" t="s">
        <v>368</v>
      </c>
      <c r="Z4" s="214" t="s">
        <v>455</v>
      </c>
      <c r="AA4" s="214" t="s">
        <v>492</v>
      </c>
      <c r="AB4" s="214" t="s">
        <v>366</v>
      </c>
      <c r="AF4" s="214" t="s">
        <v>554</v>
      </c>
      <c r="AG4" s="214" t="s">
        <v>555</v>
      </c>
      <c r="AH4" s="214" t="s">
        <v>556</v>
      </c>
    </row>
    <row r="5" spans="1:34">
      <c r="A5" s="5" t="s">
        <v>581</v>
      </c>
      <c r="B5" s="5" t="s">
        <v>581</v>
      </c>
      <c r="C5" s="7">
        <v>7</v>
      </c>
      <c r="D5" s="7">
        <v>109</v>
      </c>
      <c r="E5" s="5" t="s">
        <v>582</v>
      </c>
      <c r="F5" s="5" t="s">
        <v>582</v>
      </c>
      <c r="G5" s="7">
        <v>8</v>
      </c>
      <c r="H5" s="7">
        <v>6</v>
      </c>
      <c r="I5" s="5"/>
      <c r="J5" s="5" t="s">
        <v>15</v>
      </c>
      <c r="K5" s="7">
        <v>4</v>
      </c>
      <c r="L5" s="5"/>
      <c r="M5" s="5"/>
      <c r="N5" s="7"/>
      <c r="O5" s="5"/>
      <c r="P5" s="7">
        <v>4</v>
      </c>
      <c r="Q5" s="5" t="s">
        <v>418</v>
      </c>
      <c r="R5" s="7">
        <v>4</v>
      </c>
      <c r="S5" s="5"/>
      <c r="T5" s="7"/>
      <c r="U5" s="5"/>
      <c r="W5" s="10">
        <v>203</v>
      </c>
      <c r="X5" s="514" t="s">
        <v>152</v>
      </c>
      <c r="Y5" s="216" t="s">
        <v>369</v>
      </c>
      <c r="AA5" s="214" t="s">
        <v>496</v>
      </c>
      <c r="AB5" s="214" t="s">
        <v>519</v>
      </c>
      <c r="AF5" s="214" t="s">
        <v>557</v>
      </c>
      <c r="AG5" s="214"/>
      <c r="AH5" s="214"/>
    </row>
    <row r="6" spans="1:34">
      <c r="A6" s="5"/>
      <c r="B6" s="5"/>
      <c r="E6" s="5"/>
      <c r="F6" s="5"/>
      <c r="I6" s="5"/>
      <c r="J6" s="5" t="s">
        <v>17</v>
      </c>
      <c r="K6" s="7">
        <v>5</v>
      </c>
      <c r="L6" s="5"/>
      <c r="M6" s="5"/>
      <c r="N6" s="7"/>
      <c r="O6" s="5"/>
      <c r="P6" s="7">
        <v>5</v>
      </c>
      <c r="Q6" s="5" t="s">
        <v>419</v>
      </c>
      <c r="R6" s="7">
        <v>5</v>
      </c>
      <c r="S6" s="5"/>
      <c r="T6" s="5"/>
      <c r="U6" s="5"/>
      <c r="W6" s="10">
        <v>204</v>
      </c>
      <c r="X6" s="514" t="s">
        <v>153</v>
      </c>
      <c r="Y6" s="216" t="s">
        <v>370</v>
      </c>
      <c r="AA6" s="214" t="s">
        <v>493</v>
      </c>
      <c r="AF6" s="214" t="s">
        <v>558</v>
      </c>
      <c r="AG6" s="214"/>
      <c r="AH6" s="214"/>
    </row>
    <row r="7" spans="1:34">
      <c r="A7" s="5"/>
      <c r="B7" s="5"/>
      <c r="E7" s="5"/>
      <c r="F7" s="5"/>
      <c r="I7" s="5"/>
      <c r="J7" s="5" t="s">
        <v>18</v>
      </c>
      <c r="K7" s="7">
        <v>6</v>
      </c>
      <c r="L7" s="5"/>
      <c r="M7" s="5"/>
      <c r="N7" s="5"/>
      <c r="O7" s="5"/>
      <c r="P7" s="7">
        <v>6</v>
      </c>
      <c r="Q7" s="5" t="s">
        <v>420</v>
      </c>
      <c r="R7" s="7">
        <v>6</v>
      </c>
      <c r="S7" s="5"/>
      <c r="T7" s="5"/>
      <c r="U7" s="5"/>
      <c r="W7" s="10">
        <v>205</v>
      </c>
      <c r="X7" s="514" t="s">
        <v>154</v>
      </c>
      <c r="Y7" s="216" t="s">
        <v>371</v>
      </c>
      <c r="AA7" s="214" t="s">
        <v>498</v>
      </c>
      <c r="AF7" s="214" t="s">
        <v>559</v>
      </c>
      <c r="AG7" s="214"/>
      <c r="AH7" s="214"/>
    </row>
    <row r="8" spans="1:34">
      <c r="A8" s="5"/>
      <c r="B8" s="5"/>
      <c r="E8" s="5"/>
      <c r="F8" s="5"/>
      <c r="I8" s="5"/>
      <c r="J8" s="5" t="s">
        <v>19</v>
      </c>
      <c r="K8" s="7">
        <v>7</v>
      </c>
      <c r="L8" s="5"/>
      <c r="M8" s="5"/>
      <c r="N8" s="5"/>
      <c r="O8" s="5"/>
      <c r="P8" s="7">
        <v>7</v>
      </c>
      <c r="Q8" s="5" t="s">
        <v>581</v>
      </c>
      <c r="R8" s="7"/>
      <c r="S8" s="5"/>
      <c r="T8" s="5"/>
      <c r="U8" s="5"/>
      <c r="W8" s="10">
        <v>206</v>
      </c>
      <c r="X8" s="514" t="s">
        <v>155</v>
      </c>
      <c r="Y8" s="216" t="s">
        <v>372</v>
      </c>
      <c r="AA8" s="214" t="s">
        <v>494</v>
      </c>
      <c r="AF8" s="214" t="s">
        <v>560</v>
      </c>
      <c r="AG8" s="214"/>
      <c r="AH8" s="214"/>
    </row>
    <row r="9" spans="1:34">
      <c r="A9" s="5"/>
      <c r="B9" s="5"/>
      <c r="E9" s="5"/>
      <c r="F9" s="5"/>
      <c r="I9" s="5"/>
      <c r="J9" s="5" t="s">
        <v>20</v>
      </c>
      <c r="K9" s="7">
        <v>8</v>
      </c>
      <c r="L9" s="5"/>
      <c r="M9" s="5"/>
      <c r="N9" s="5"/>
      <c r="O9" s="5"/>
      <c r="P9" s="7">
        <v>8</v>
      </c>
      <c r="Q9" s="5" t="s">
        <v>582</v>
      </c>
      <c r="R9" s="7"/>
      <c r="S9" s="5"/>
      <c r="T9" s="5"/>
      <c r="U9" s="5"/>
      <c r="W9" s="10">
        <v>207</v>
      </c>
      <c r="X9" s="514" t="s">
        <v>156</v>
      </c>
      <c r="Y9" s="216" t="s">
        <v>373</v>
      </c>
      <c r="AA9" s="214" t="s">
        <v>495</v>
      </c>
      <c r="AF9" s="214" t="s">
        <v>561</v>
      </c>
      <c r="AG9" s="214"/>
      <c r="AH9" s="214"/>
    </row>
    <row r="10" spans="1:34">
      <c r="A10" s="5"/>
      <c r="B10" s="5"/>
      <c r="E10" s="5"/>
      <c r="F10" s="5"/>
      <c r="I10" s="5"/>
      <c r="J10" s="5" t="s">
        <v>21</v>
      </c>
      <c r="K10" s="7">
        <v>9</v>
      </c>
      <c r="L10" s="5"/>
      <c r="M10" s="5"/>
      <c r="N10" s="5"/>
      <c r="O10" s="5"/>
      <c r="P10" s="7"/>
      <c r="Q10" s="5"/>
      <c r="R10" s="7"/>
      <c r="S10" s="5"/>
      <c r="T10" s="5"/>
      <c r="U10" s="5"/>
      <c r="W10" s="10">
        <v>208</v>
      </c>
      <c r="X10" s="514" t="s">
        <v>157</v>
      </c>
      <c r="AA10" s="214" t="s">
        <v>497</v>
      </c>
      <c r="AF10" s="214" t="s">
        <v>562</v>
      </c>
      <c r="AG10" s="214"/>
      <c r="AH10" s="214"/>
    </row>
    <row r="11" spans="1:34">
      <c r="A11" s="5"/>
      <c r="B11" s="5"/>
      <c r="E11" s="5"/>
      <c r="F11" s="5"/>
      <c r="I11" s="5"/>
      <c r="J11" s="5" t="s">
        <v>22</v>
      </c>
      <c r="K11" s="7">
        <v>10</v>
      </c>
      <c r="L11" s="5"/>
      <c r="M11" s="5"/>
      <c r="N11" s="5"/>
      <c r="O11" s="5"/>
      <c r="P11" s="7"/>
      <c r="Q11" s="5"/>
      <c r="R11" s="7"/>
      <c r="S11" s="5"/>
      <c r="T11" s="5"/>
      <c r="U11" s="5"/>
      <c r="W11" s="10">
        <v>209</v>
      </c>
      <c r="X11" s="514" t="s">
        <v>536</v>
      </c>
      <c r="AA11" s="214" t="s">
        <v>535</v>
      </c>
      <c r="AF11" s="214" t="s">
        <v>563</v>
      </c>
      <c r="AG11" s="214"/>
      <c r="AH11" s="214"/>
    </row>
    <row r="12" spans="1:34">
      <c r="A12" s="5"/>
      <c r="B12" s="5" t="s">
        <v>415</v>
      </c>
      <c r="E12" s="5" t="s">
        <v>418</v>
      </c>
      <c r="F12" s="5"/>
      <c r="I12" s="5"/>
      <c r="J12" s="5" t="s">
        <v>23</v>
      </c>
      <c r="K12" s="7">
        <v>11</v>
      </c>
      <c r="L12" s="5"/>
      <c r="M12" s="5"/>
      <c r="N12" s="5"/>
      <c r="O12" s="5"/>
      <c r="P12" s="7"/>
      <c r="Q12" s="5"/>
      <c r="R12" s="7"/>
      <c r="S12" s="5"/>
      <c r="T12" s="5"/>
      <c r="U12" s="5"/>
      <c r="W12" s="10">
        <v>210</v>
      </c>
      <c r="X12" s="514" t="s">
        <v>158</v>
      </c>
      <c r="AF12" s="214" t="s">
        <v>564</v>
      </c>
      <c r="AG12" s="214"/>
      <c r="AH12" s="214"/>
    </row>
    <row r="13" spans="1:34">
      <c r="A13" s="5"/>
      <c r="B13" s="5" t="s">
        <v>416</v>
      </c>
      <c r="E13" s="5" t="s">
        <v>419</v>
      </c>
      <c r="F13" s="5"/>
      <c r="I13" s="5"/>
      <c r="J13" s="5" t="s">
        <v>24</v>
      </c>
      <c r="K13" s="7">
        <v>12</v>
      </c>
      <c r="L13" s="5"/>
      <c r="M13" s="5"/>
      <c r="N13" s="5"/>
      <c r="O13" s="5"/>
      <c r="P13" s="7"/>
      <c r="Q13" s="5"/>
      <c r="R13" s="7"/>
      <c r="S13" s="5"/>
      <c r="T13" s="5"/>
      <c r="U13" s="5"/>
      <c r="W13" s="10">
        <v>211</v>
      </c>
      <c r="X13" s="514" t="s">
        <v>159</v>
      </c>
      <c r="AF13" s="214" t="s">
        <v>565</v>
      </c>
      <c r="AG13" s="214"/>
      <c r="AH13" s="214"/>
    </row>
    <row r="14" spans="1:34">
      <c r="A14" s="5"/>
      <c r="B14" s="5" t="s">
        <v>417</v>
      </c>
      <c r="E14" s="5" t="s">
        <v>420</v>
      </c>
      <c r="F14" s="5"/>
      <c r="I14" s="5"/>
      <c r="J14" s="5" t="s">
        <v>25</v>
      </c>
      <c r="K14" s="7">
        <v>13</v>
      </c>
      <c r="L14" s="5"/>
      <c r="M14" s="5"/>
      <c r="N14" s="5"/>
      <c r="O14" s="5"/>
      <c r="P14" s="7"/>
      <c r="Q14" s="5"/>
      <c r="R14" s="5"/>
      <c r="S14" s="5"/>
      <c r="T14" s="5"/>
      <c r="U14" s="5"/>
      <c r="W14" s="10">
        <v>212</v>
      </c>
      <c r="X14" s="514" t="s">
        <v>160</v>
      </c>
      <c r="AF14" s="214" t="s">
        <v>566</v>
      </c>
      <c r="AG14" s="214"/>
      <c r="AH14" s="214"/>
    </row>
    <row r="15" spans="1:34">
      <c r="A15" s="5"/>
      <c r="B15" s="5"/>
      <c r="E15" s="5"/>
      <c r="F15" s="5"/>
      <c r="I15" s="5"/>
      <c r="J15" s="5" t="s">
        <v>26</v>
      </c>
      <c r="K15" s="7">
        <v>14</v>
      </c>
      <c r="L15" s="5"/>
      <c r="M15" s="5"/>
      <c r="N15" s="5"/>
      <c r="O15" s="5"/>
      <c r="P15" s="7"/>
      <c r="Q15" s="5"/>
      <c r="R15" s="5"/>
      <c r="S15" s="5"/>
      <c r="T15" s="5"/>
      <c r="U15" s="5"/>
      <c r="W15" s="10">
        <v>213</v>
      </c>
      <c r="X15" s="514" t="s">
        <v>161</v>
      </c>
      <c r="AF15" s="214" t="s">
        <v>567</v>
      </c>
      <c r="AG15" s="214"/>
      <c r="AH15" s="214"/>
    </row>
    <row r="16" spans="1:34">
      <c r="A16" s="5"/>
      <c r="B16" s="5" t="s">
        <v>415</v>
      </c>
      <c r="E16" s="5" t="s">
        <v>418</v>
      </c>
      <c r="F16" s="5"/>
      <c r="I16" s="5"/>
      <c r="J16" s="5" t="s">
        <v>27</v>
      </c>
      <c r="K16" s="7">
        <v>15</v>
      </c>
      <c r="L16" s="5"/>
      <c r="M16" s="5"/>
      <c r="N16" s="5"/>
      <c r="O16" s="5"/>
      <c r="P16" s="7"/>
      <c r="Q16" s="5"/>
      <c r="R16" s="5"/>
      <c r="S16" s="5"/>
      <c r="T16" s="5"/>
      <c r="U16" s="5"/>
      <c r="W16" s="10">
        <v>214</v>
      </c>
      <c r="X16" s="514" t="s">
        <v>162</v>
      </c>
      <c r="AF16" s="214" t="s">
        <v>568</v>
      </c>
      <c r="AG16" s="214"/>
      <c r="AH16" s="214"/>
    </row>
    <row r="17" spans="1:34">
      <c r="A17" s="5"/>
      <c r="B17" s="5" t="s">
        <v>416</v>
      </c>
      <c r="E17" s="5" t="s">
        <v>419</v>
      </c>
      <c r="F17" s="5"/>
      <c r="I17" s="5"/>
      <c r="J17" s="5" t="s">
        <v>28</v>
      </c>
      <c r="K17" s="7">
        <v>16</v>
      </c>
      <c r="L17" s="5"/>
      <c r="M17" s="5"/>
      <c r="N17" s="5"/>
      <c r="O17" s="5"/>
      <c r="P17" s="7"/>
      <c r="Q17" s="5"/>
      <c r="R17" s="5"/>
      <c r="S17" s="5"/>
      <c r="T17" s="5"/>
      <c r="U17" s="5"/>
      <c r="W17" s="10">
        <v>215</v>
      </c>
      <c r="X17" s="514" t="s">
        <v>163</v>
      </c>
      <c r="AF17" s="214" t="s">
        <v>569</v>
      </c>
      <c r="AG17" s="214"/>
      <c r="AH17" s="214"/>
    </row>
    <row r="18" spans="1:34">
      <c r="A18" s="5"/>
      <c r="B18" s="5" t="s">
        <v>581</v>
      </c>
      <c r="E18" s="5" t="s">
        <v>582</v>
      </c>
      <c r="F18" s="5"/>
      <c r="I18" s="5"/>
      <c r="J18" s="5" t="s">
        <v>29</v>
      </c>
      <c r="K18" s="7">
        <v>17</v>
      </c>
      <c r="L18" s="5"/>
      <c r="M18" s="5"/>
      <c r="N18" s="5"/>
      <c r="O18" s="5"/>
      <c r="P18" s="7"/>
      <c r="Q18" s="5"/>
      <c r="R18" s="5"/>
      <c r="S18" s="5"/>
      <c r="T18" s="5"/>
      <c r="U18" s="5"/>
      <c r="W18" s="10">
        <v>216</v>
      </c>
      <c r="X18" s="514" t="s">
        <v>164</v>
      </c>
      <c r="AF18" s="214" t="s">
        <v>570</v>
      </c>
      <c r="AG18" s="214"/>
      <c r="AH18" s="214"/>
    </row>
    <row r="19" spans="1:34">
      <c r="A19" s="5"/>
      <c r="F19" s="5"/>
      <c r="I19" s="5"/>
      <c r="J19" s="5" t="s">
        <v>30</v>
      </c>
      <c r="K19" s="7">
        <v>18</v>
      </c>
      <c r="L19" s="5"/>
      <c r="M19" s="5"/>
      <c r="N19" s="5"/>
      <c r="O19" s="5"/>
      <c r="P19" s="7"/>
      <c r="Q19" s="5"/>
      <c r="R19" s="5"/>
      <c r="S19" s="5"/>
      <c r="T19" s="5"/>
      <c r="U19" s="5"/>
      <c r="W19" s="10">
        <v>217</v>
      </c>
      <c r="X19" s="514" t="s">
        <v>165</v>
      </c>
      <c r="AF19" s="214" t="s">
        <v>571</v>
      </c>
      <c r="AG19" s="214"/>
      <c r="AH19" s="214"/>
    </row>
    <row r="20" spans="1:34">
      <c r="A20" s="5"/>
      <c r="B20" s="5"/>
      <c r="F20" s="5"/>
      <c r="I20" s="5"/>
      <c r="J20" s="5" t="s">
        <v>31</v>
      </c>
      <c r="K20" s="7">
        <v>19</v>
      </c>
      <c r="L20" s="5"/>
      <c r="M20" s="5"/>
      <c r="N20" s="5"/>
      <c r="O20" s="5"/>
      <c r="P20" s="7"/>
      <c r="Q20" s="5"/>
      <c r="R20" s="5"/>
      <c r="S20" s="5"/>
      <c r="T20" s="5"/>
      <c r="U20" s="5"/>
      <c r="W20" s="10">
        <v>218</v>
      </c>
      <c r="X20" s="514" t="s">
        <v>166</v>
      </c>
      <c r="AF20" s="214" t="s">
        <v>572</v>
      </c>
      <c r="AG20" s="214"/>
      <c r="AH20" s="214"/>
    </row>
    <row r="21" spans="1:34">
      <c r="A21" s="5"/>
      <c r="B21" s="5"/>
      <c r="E21" s="5"/>
      <c r="F21" s="5"/>
      <c r="I21" s="5"/>
      <c r="J21" s="5" t="s">
        <v>32</v>
      </c>
      <c r="K21" s="7">
        <v>20</v>
      </c>
      <c r="L21" s="5"/>
      <c r="M21" s="5"/>
      <c r="N21" s="5"/>
      <c r="O21" s="5"/>
      <c r="P21" s="7"/>
      <c r="Q21" s="5"/>
      <c r="R21" s="5"/>
      <c r="S21" s="5"/>
      <c r="T21" s="5"/>
      <c r="U21" s="5"/>
      <c r="W21" s="10">
        <v>219</v>
      </c>
      <c r="X21" s="514" t="s">
        <v>167</v>
      </c>
      <c r="AF21" s="214" t="s">
        <v>573</v>
      </c>
      <c r="AG21" s="214"/>
      <c r="AH21" s="214"/>
    </row>
    <row r="22" spans="1:34">
      <c r="A22" s="5"/>
      <c r="F22" s="5"/>
      <c r="I22" s="5"/>
      <c r="J22" s="5" t="s">
        <v>33</v>
      </c>
      <c r="K22" s="7">
        <v>21</v>
      </c>
      <c r="L22" s="5"/>
      <c r="M22" s="5"/>
      <c r="N22" s="5"/>
      <c r="O22" s="5"/>
      <c r="P22" s="7"/>
      <c r="Q22" s="5"/>
      <c r="R22" s="5"/>
      <c r="S22" s="5"/>
      <c r="T22" s="5"/>
      <c r="U22" s="5"/>
      <c r="W22" s="10">
        <v>220</v>
      </c>
      <c r="X22" s="514" t="s">
        <v>489</v>
      </c>
      <c r="AF22" s="214" t="s">
        <v>574</v>
      </c>
      <c r="AG22" s="214"/>
      <c r="AH22" s="214"/>
    </row>
    <row r="23" spans="1:34">
      <c r="A23" s="5"/>
      <c r="B23" s="5"/>
      <c r="E23" s="5"/>
      <c r="F23" s="5"/>
      <c r="I23" s="5"/>
      <c r="J23" s="5" t="s">
        <v>34</v>
      </c>
      <c r="K23" s="7">
        <v>22</v>
      </c>
      <c r="L23" s="5"/>
      <c r="M23" s="5"/>
      <c r="N23" s="5"/>
      <c r="O23" s="5"/>
      <c r="P23" s="7"/>
      <c r="Q23" s="5"/>
      <c r="R23" s="5"/>
      <c r="S23" s="5"/>
      <c r="T23" s="5"/>
      <c r="U23" s="5"/>
      <c r="W23" s="10">
        <v>221</v>
      </c>
      <c r="X23" s="514" t="s">
        <v>490</v>
      </c>
      <c r="AF23" s="214" t="s">
        <v>575</v>
      </c>
      <c r="AG23" s="214"/>
      <c r="AH23" s="214"/>
    </row>
    <row r="24" spans="1:34">
      <c r="A24" s="5"/>
      <c r="B24" s="5"/>
      <c r="E24" s="5"/>
      <c r="F24" s="5"/>
      <c r="I24" s="5"/>
      <c r="J24" s="5" t="s">
        <v>35</v>
      </c>
      <c r="K24" s="7">
        <v>23</v>
      </c>
      <c r="L24" s="5"/>
      <c r="M24" s="5"/>
      <c r="N24" s="5"/>
      <c r="O24" s="5"/>
      <c r="P24" s="7"/>
      <c r="Q24" s="5"/>
      <c r="R24" s="5"/>
      <c r="S24" s="5"/>
      <c r="T24" s="5"/>
      <c r="U24" s="5"/>
      <c r="W24" s="10">
        <v>222</v>
      </c>
      <c r="X24" s="514" t="s">
        <v>168</v>
      </c>
      <c r="AF24" s="214" t="s">
        <v>576</v>
      </c>
      <c r="AG24" s="214"/>
      <c r="AH24" s="214"/>
    </row>
    <row r="25" spans="1:34">
      <c r="A25" s="5"/>
      <c r="F25" s="5"/>
      <c r="I25" s="5"/>
      <c r="J25" s="5" t="s">
        <v>36</v>
      </c>
      <c r="K25" s="7">
        <v>24</v>
      </c>
      <c r="L25" s="5"/>
      <c r="M25" s="5"/>
      <c r="N25" s="5"/>
      <c r="O25" s="5"/>
      <c r="P25" s="7"/>
      <c r="Q25" s="5"/>
      <c r="R25" s="5"/>
      <c r="S25" s="5"/>
      <c r="T25" s="5"/>
      <c r="U25" s="5"/>
      <c r="W25" s="10">
        <v>223</v>
      </c>
      <c r="X25" s="514" t="s">
        <v>169</v>
      </c>
      <c r="AF25" s="214" t="s">
        <v>577</v>
      </c>
      <c r="AG25" s="214"/>
      <c r="AH25" s="214"/>
    </row>
    <row r="26" spans="1:34">
      <c r="A26" s="5"/>
      <c r="B26" s="5"/>
      <c r="E26" s="5"/>
      <c r="F26" s="5"/>
      <c r="I26" s="5"/>
      <c r="J26" s="5" t="s">
        <v>37</v>
      </c>
      <c r="K26" s="7">
        <v>25</v>
      </c>
      <c r="L26" s="5"/>
      <c r="M26" s="5"/>
      <c r="N26" s="5"/>
      <c r="O26" s="5"/>
      <c r="P26" s="7"/>
      <c r="Q26" s="5"/>
      <c r="R26" s="5"/>
      <c r="S26" s="5"/>
      <c r="T26" s="5"/>
      <c r="U26" s="5"/>
      <c r="W26" s="10">
        <v>224</v>
      </c>
      <c r="X26" s="514" t="s">
        <v>170</v>
      </c>
      <c r="AF26" s="214" t="s">
        <v>578</v>
      </c>
      <c r="AG26" s="214"/>
      <c r="AH26" s="214"/>
    </row>
    <row r="27" spans="1:34">
      <c r="A27" s="5"/>
      <c r="B27" s="5"/>
      <c r="E27" s="5"/>
      <c r="F27" s="5"/>
      <c r="I27" s="5"/>
      <c r="J27" s="5" t="s">
        <v>38</v>
      </c>
      <c r="K27" s="7">
        <v>26</v>
      </c>
      <c r="L27" s="5"/>
      <c r="M27" s="5"/>
      <c r="N27" s="5"/>
      <c r="O27" s="5"/>
      <c r="P27" s="7"/>
      <c r="Q27" s="5"/>
      <c r="R27" s="5"/>
      <c r="S27" s="5"/>
      <c r="T27" s="5"/>
      <c r="U27" s="5"/>
      <c r="W27" s="10">
        <v>225</v>
      </c>
      <c r="X27" s="514" t="s">
        <v>171</v>
      </c>
      <c r="AF27" s="214" t="s">
        <v>579</v>
      </c>
      <c r="AG27" s="214"/>
      <c r="AH27" s="214"/>
    </row>
    <row r="28" spans="1:34">
      <c r="A28" s="5"/>
      <c r="B28" s="5"/>
      <c r="E28" s="5"/>
      <c r="F28" s="5"/>
      <c r="I28" s="5"/>
      <c r="J28" s="5" t="s">
        <v>39</v>
      </c>
      <c r="K28" s="7">
        <v>27</v>
      </c>
      <c r="L28" s="5"/>
      <c r="M28" s="5"/>
      <c r="N28" s="5"/>
      <c r="O28" s="5"/>
      <c r="P28" s="7"/>
      <c r="Q28" s="5"/>
      <c r="R28" s="5"/>
      <c r="S28" s="5"/>
      <c r="T28" s="5"/>
      <c r="U28" s="5"/>
      <c r="W28" s="10">
        <v>226</v>
      </c>
      <c r="X28" s="514" t="s">
        <v>172</v>
      </c>
      <c r="AF28" s="214" t="s">
        <v>580</v>
      </c>
      <c r="AG28" s="214"/>
      <c r="AH28" s="214"/>
    </row>
    <row r="29" spans="1:34">
      <c r="A29" s="40"/>
      <c r="B29" s="40"/>
      <c r="C29" s="41"/>
      <c r="D29" s="41"/>
      <c r="E29" s="40"/>
      <c r="F29" s="40"/>
      <c r="G29" s="41"/>
      <c r="I29" s="5"/>
      <c r="J29" s="5" t="s">
        <v>40</v>
      </c>
      <c r="K29" s="7">
        <v>28</v>
      </c>
      <c r="L29" s="5"/>
      <c r="M29" s="5"/>
      <c r="N29" s="5"/>
      <c r="O29" s="5"/>
      <c r="P29" s="7"/>
      <c r="Q29" s="5"/>
      <c r="R29" s="5"/>
      <c r="S29" s="5"/>
      <c r="T29" s="5"/>
      <c r="U29" s="5"/>
      <c r="W29" s="10">
        <v>227</v>
      </c>
      <c r="X29" s="514" t="s">
        <v>173</v>
      </c>
    </row>
    <row r="30" spans="1:34">
      <c r="A30" s="42"/>
      <c r="B30" s="42"/>
      <c r="C30" s="41"/>
      <c r="D30" s="41"/>
      <c r="E30" s="42"/>
      <c r="F30" s="42"/>
      <c r="G30" s="41"/>
      <c r="I30" s="5"/>
      <c r="J30" s="5" t="s">
        <v>41</v>
      </c>
      <c r="K30" s="7">
        <v>29</v>
      </c>
      <c r="L30" s="5"/>
      <c r="M30" s="5"/>
      <c r="N30" s="5"/>
      <c r="O30" s="5"/>
      <c r="P30" s="7"/>
      <c r="Q30" s="5"/>
      <c r="R30" s="5"/>
      <c r="S30" s="5"/>
      <c r="T30" s="5"/>
      <c r="U30" s="5"/>
      <c r="W30" s="10">
        <v>228</v>
      </c>
      <c r="X30" s="514" t="s">
        <v>174</v>
      </c>
    </row>
    <row r="31" spans="1:34">
      <c r="A31" s="42"/>
      <c r="B31" s="42"/>
      <c r="C31" s="41"/>
      <c r="D31" s="41"/>
      <c r="E31" s="42"/>
      <c r="F31" s="42"/>
      <c r="G31" s="41"/>
      <c r="I31" s="5"/>
      <c r="J31" s="5" t="s">
        <v>42</v>
      </c>
      <c r="K31" s="7">
        <v>30</v>
      </c>
      <c r="L31" s="5"/>
      <c r="M31" s="5"/>
      <c r="N31" s="5"/>
      <c r="O31" s="5"/>
      <c r="P31" s="7"/>
      <c r="Q31" s="5"/>
      <c r="R31" s="5"/>
      <c r="S31" s="5"/>
      <c r="T31" s="5"/>
      <c r="U31" s="5"/>
      <c r="W31" s="10">
        <v>229</v>
      </c>
      <c r="X31" s="514" t="s">
        <v>175</v>
      </c>
    </row>
    <row r="32" spans="1:34">
      <c r="A32" s="42"/>
      <c r="B32" s="42"/>
      <c r="C32" s="41"/>
      <c r="D32" s="41"/>
      <c r="E32" s="42"/>
      <c r="F32" s="42"/>
      <c r="G32" s="41"/>
      <c r="I32" s="5"/>
      <c r="J32" s="5" t="s">
        <v>43</v>
      </c>
      <c r="K32" s="7">
        <v>31</v>
      </c>
      <c r="L32" s="5"/>
      <c r="M32" s="5"/>
      <c r="N32" s="5"/>
      <c r="O32" s="5"/>
      <c r="P32" s="7"/>
      <c r="Q32" s="5"/>
      <c r="R32" s="5"/>
      <c r="S32" s="5"/>
      <c r="T32" s="5"/>
      <c r="U32" s="5"/>
      <c r="W32" s="10">
        <v>230</v>
      </c>
      <c r="X32" s="514" t="s">
        <v>176</v>
      </c>
    </row>
    <row r="33" spans="1:24">
      <c r="A33" s="42"/>
      <c r="B33" s="42"/>
      <c r="C33" s="41"/>
      <c r="D33" s="41"/>
      <c r="E33" s="42"/>
      <c r="F33" s="42"/>
      <c r="G33" s="41"/>
      <c r="I33" s="5"/>
      <c r="J33" s="5" t="s">
        <v>44</v>
      </c>
      <c r="K33" s="7">
        <v>32</v>
      </c>
      <c r="L33" s="5"/>
      <c r="M33" s="5"/>
      <c r="N33" s="5"/>
      <c r="O33" s="5"/>
      <c r="P33" s="7"/>
      <c r="Q33" s="5"/>
      <c r="R33" s="5"/>
      <c r="S33" s="5"/>
      <c r="T33" s="5"/>
      <c r="U33" s="5"/>
      <c r="W33" s="10">
        <v>231</v>
      </c>
      <c r="X33" s="514" t="s">
        <v>177</v>
      </c>
    </row>
    <row r="34" spans="1:24">
      <c r="A34" s="42"/>
      <c r="B34" s="42"/>
      <c r="C34" s="41"/>
      <c r="D34" s="41"/>
      <c r="E34" s="42"/>
      <c r="F34" s="42"/>
      <c r="G34" s="41"/>
      <c r="I34" s="5"/>
      <c r="J34" s="5" t="s">
        <v>45</v>
      </c>
      <c r="K34" s="7">
        <v>33</v>
      </c>
      <c r="L34" s="5"/>
      <c r="M34" s="5"/>
      <c r="N34" s="5"/>
      <c r="O34" s="5"/>
      <c r="P34" s="7"/>
      <c r="Q34" s="5"/>
      <c r="R34" s="5"/>
      <c r="S34" s="5"/>
      <c r="T34" s="5"/>
      <c r="U34" s="5"/>
      <c r="W34" s="10">
        <v>232</v>
      </c>
      <c r="X34" s="514" t="s">
        <v>178</v>
      </c>
    </row>
    <row r="35" spans="1:24">
      <c r="A35" s="42"/>
      <c r="B35" s="42"/>
      <c r="C35" s="41"/>
      <c r="D35" s="41"/>
      <c r="E35" s="42"/>
      <c r="F35" s="42"/>
      <c r="G35" s="41"/>
      <c r="I35" s="5"/>
      <c r="J35" s="5" t="s">
        <v>46</v>
      </c>
      <c r="K35" s="7">
        <v>34</v>
      </c>
      <c r="L35" s="5"/>
      <c r="M35" s="5"/>
      <c r="N35" s="5"/>
      <c r="O35" s="5"/>
      <c r="P35" s="7"/>
      <c r="Q35" s="5"/>
      <c r="R35" s="5"/>
      <c r="S35" s="5"/>
      <c r="T35" s="5"/>
      <c r="U35" s="5"/>
      <c r="W35" s="10">
        <v>233</v>
      </c>
      <c r="X35" s="514" t="s">
        <v>179</v>
      </c>
    </row>
    <row r="36" spans="1:24">
      <c r="A36" s="42"/>
      <c r="B36" s="42"/>
      <c r="C36" s="41"/>
      <c r="D36" s="41"/>
      <c r="E36" s="42"/>
      <c r="F36" s="42"/>
      <c r="G36" s="41"/>
      <c r="I36" s="5"/>
      <c r="J36" s="5" t="s">
        <v>47</v>
      </c>
      <c r="K36" s="7">
        <v>35</v>
      </c>
      <c r="L36" s="5"/>
      <c r="M36" s="5"/>
      <c r="N36" s="5"/>
      <c r="O36" s="5"/>
      <c r="P36" s="7"/>
      <c r="Q36" s="5"/>
      <c r="R36" s="5"/>
      <c r="S36" s="5"/>
      <c r="T36" s="5"/>
      <c r="U36" s="5"/>
      <c r="W36" s="10">
        <v>234</v>
      </c>
      <c r="X36" s="514" t="s">
        <v>180</v>
      </c>
    </row>
    <row r="37" spans="1:24">
      <c r="A37" s="42"/>
      <c r="B37" s="42"/>
      <c r="C37" s="41"/>
      <c r="D37" s="41"/>
      <c r="E37" s="42"/>
      <c r="F37" s="42"/>
      <c r="G37" s="41"/>
      <c r="I37" s="5"/>
      <c r="J37" s="5" t="s">
        <v>48</v>
      </c>
      <c r="K37" s="7">
        <v>36</v>
      </c>
      <c r="L37" s="5"/>
      <c r="M37" s="5"/>
      <c r="N37" s="5"/>
      <c r="O37" s="5"/>
      <c r="P37" s="7"/>
      <c r="Q37" s="5"/>
      <c r="R37" s="5"/>
      <c r="S37" s="5"/>
      <c r="T37" s="5"/>
      <c r="U37" s="5"/>
      <c r="W37" s="10">
        <v>235</v>
      </c>
      <c r="X37" s="514" t="s">
        <v>181</v>
      </c>
    </row>
    <row r="38" spans="1:24">
      <c r="A38" s="42"/>
      <c r="B38" s="42"/>
      <c r="C38" s="41"/>
      <c r="D38" s="41"/>
      <c r="E38" s="42"/>
      <c r="F38" s="42"/>
      <c r="G38" s="41"/>
      <c r="I38" s="5"/>
      <c r="J38" s="5" t="s">
        <v>49</v>
      </c>
      <c r="K38" s="7">
        <v>37</v>
      </c>
      <c r="L38" s="5"/>
      <c r="M38" s="5"/>
      <c r="N38" s="5"/>
      <c r="O38" s="5"/>
      <c r="P38" s="7"/>
      <c r="Q38" s="5"/>
      <c r="R38" s="5"/>
      <c r="S38" s="5"/>
      <c r="T38" s="5"/>
      <c r="U38" s="5"/>
      <c r="W38" s="10">
        <v>236</v>
      </c>
      <c r="X38" s="514" t="s">
        <v>182</v>
      </c>
    </row>
    <row r="39" spans="1:24">
      <c r="A39" s="42"/>
      <c r="B39" s="42"/>
      <c r="C39" s="41"/>
      <c r="D39" s="41"/>
      <c r="E39" s="42"/>
      <c r="F39" s="42"/>
      <c r="G39" s="41"/>
      <c r="I39" s="5"/>
      <c r="J39" s="5" t="s">
        <v>50</v>
      </c>
      <c r="K39" s="7">
        <v>38</v>
      </c>
      <c r="L39" s="5"/>
      <c r="M39" s="5"/>
      <c r="N39" s="5"/>
      <c r="O39" s="5"/>
      <c r="P39" s="7"/>
      <c r="Q39" s="5"/>
      <c r="R39" s="5"/>
      <c r="S39" s="5"/>
      <c r="T39" s="5"/>
      <c r="U39" s="5"/>
      <c r="W39" s="10">
        <v>237</v>
      </c>
      <c r="X39" s="514" t="s">
        <v>183</v>
      </c>
    </row>
    <row r="40" spans="1:24">
      <c r="A40" s="40"/>
      <c r="B40" s="40"/>
      <c r="C40" s="41"/>
      <c r="D40" s="41"/>
      <c r="E40" s="40"/>
      <c r="F40" s="40"/>
      <c r="G40" s="41"/>
      <c r="I40" s="5"/>
      <c r="J40" s="5" t="s">
        <v>51</v>
      </c>
      <c r="K40" s="7">
        <v>39</v>
      </c>
      <c r="L40" s="5"/>
      <c r="M40" s="5"/>
      <c r="N40" s="5"/>
      <c r="O40" s="5"/>
      <c r="P40" s="7"/>
      <c r="Q40" s="5"/>
      <c r="R40" s="5"/>
      <c r="S40" s="5"/>
      <c r="T40" s="5"/>
      <c r="U40" s="5"/>
      <c r="W40" s="10">
        <v>238</v>
      </c>
      <c r="X40" s="514" t="s">
        <v>184</v>
      </c>
    </row>
    <row r="41" spans="1:24">
      <c r="A41" s="40"/>
      <c r="B41" s="40"/>
      <c r="C41" s="41"/>
      <c r="D41" s="41"/>
      <c r="E41" s="40"/>
      <c r="F41" s="40"/>
      <c r="G41" s="41"/>
      <c r="I41" s="5"/>
      <c r="J41" s="5" t="s">
        <v>52</v>
      </c>
      <c r="K41" s="7">
        <v>40</v>
      </c>
      <c r="L41" s="5"/>
      <c r="M41" s="5"/>
      <c r="N41" s="5"/>
      <c r="O41" s="5"/>
      <c r="P41" s="7"/>
      <c r="Q41" s="5"/>
      <c r="R41" s="5"/>
      <c r="S41" s="5"/>
      <c r="T41" s="5"/>
      <c r="U41" s="5"/>
      <c r="W41" s="10">
        <v>239</v>
      </c>
      <c r="X41" s="514" t="s">
        <v>185</v>
      </c>
    </row>
    <row r="42" spans="1:24">
      <c r="A42" s="40"/>
      <c r="B42" s="40"/>
      <c r="C42" s="41"/>
      <c r="D42" s="41"/>
      <c r="E42" s="40"/>
      <c r="F42" s="40"/>
      <c r="G42" s="41"/>
      <c r="I42" s="5"/>
      <c r="J42" s="5" t="s">
        <v>53</v>
      </c>
      <c r="K42" s="7">
        <v>41</v>
      </c>
      <c r="L42" s="5"/>
      <c r="M42" s="5"/>
      <c r="N42" s="5"/>
      <c r="O42" s="5"/>
      <c r="P42" s="7"/>
      <c r="Q42" s="5"/>
      <c r="R42" s="5"/>
      <c r="S42" s="5"/>
      <c r="T42" s="5"/>
      <c r="U42" s="5"/>
      <c r="W42" s="10">
        <v>240</v>
      </c>
      <c r="X42" s="514" t="s">
        <v>186</v>
      </c>
    </row>
    <row r="43" spans="1:24">
      <c r="A43" s="40"/>
      <c r="B43" s="40"/>
      <c r="C43" s="41"/>
      <c r="D43" s="41"/>
      <c r="E43" s="40"/>
      <c r="F43" s="40"/>
      <c r="G43" s="41"/>
      <c r="I43" s="5"/>
      <c r="J43" s="5" t="s">
        <v>54</v>
      </c>
      <c r="K43" s="7">
        <v>42</v>
      </c>
      <c r="L43" s="5"/>
      <c r="M43" s="5"/>
      <c r="N43" s="5"/>
      <c r="O43" s="5"/>
      <c r="P43" s="7"/>
      <c r="Q43" s="5"/>
      <c r="R43" s="5"/>
      <c r="S43" s="5"/>
      <c r="T43" s="5"/>
      <c r="U43" s="5"/>
      <c r="W43" s="10">
        <v>241</v>
      </c>
      <c r="X43" s="514" t="s">
        <v>187</v>
      </c>
    </row>
    <row r="44" spans="1:24">
      <c r="A44" s="40"/>
      <c r="B44" s="40"/>
      <c r="C44" s="41"/>
      <c r="D44" s="41"/>
      <c r="E44" s="40"/>
      <c r="F44" s="40"/>
      <c r="G44" s="41"/>
      <c r="I44" s="5"/>
      <c r="J44" s="5" t="s">
        <v>55</v>
      </c>
      <c r="K44" s="7">
        <v>43</v>
      </c>
      <c r="L44" s="5"/>
      <c r="M44" s="5"/>
      <c r="N44" s="5"/>
      <c r="O44" s="5"/>
      <c r="P44" s="7"/>
      <c r="Q44" s="5"/>
      <c r="R44" s="5"/>
      <c r="S44" s="5"/>
      <c r="T44" s="5"/>
      <c r="U44" s="5"/>
      <c r="W44" s="10">
        <v>242</v>
      </c>
      <c r="X44" s="514" t="s">
        <v>188</v>
      </c>
    </row>
    <row r="45" spans="1:24">
      <c r="A45" s="40"/>
      <c r="B45" s="40"/>
      <c r="C45" s="41"/>
      <c r="D45" s="41"/>
      <c r="E45" s="42"/>
      <c r="F45" s="42"/>
      <c r="G45" s="41"/>
      <c r="I45" s="5"/>
      <c r="J45" s="5" t="s">
        <v>56</v>
      </c>
      <c r="K45" s="7">
        <v>44</v>
      </c>
      <c r="L45" s="5"/>
      <c r="M45" s="5"/>
      <c r="N45" s="5"/>
      <c r="O45" s="5"/>
      <c r="P45" s="7"/>
      <c r="Q45" s="5"/>
      <c r="R45" s="5"/>
      <c r="S45" s="5"/>
      <c r="T45" s="5"/>
      <c r="U45" s="5"/>
      <c r="W45" s="10">
        <v>243</v>
      </c>
      <c r="X45" s="514" t="s">
        <v>189</v>
      </c>
    </row>
    <row r="46" spans="1:24">
      <c r="A46" s="42"/>
      <c r="B46" s="42"/>
      <c r="C46" s="41"/>
      <c r="D46" s="41"/>
      <c r="E46" s="42"/>
      <c r="F46" s="42"/>
      <c r="G46" s="41"/>
      <c r="I46" s="5"/>
      <c r="J46" s="5" t="s">
        <v>57</v>
      </c>
      <c r="K46" s="7">
        <v>45</v>
      </c>
      <c r="L46" s="5"/>
      <c r="M46" s="5"/>
      <c r="N46" s="5"/>
      <c r="O46" s="5"/>
      <c r="P46" s="7"/>
      <c r="Q46" s="5"/>
      <c r="R46" s="5"/>
      <c r="S46" s="5"/>
      <c r="T46" s="5"/>
      <c r="U46" s="5"/>
      <c r="W46" s="10">
        <v>244</v>
      </c>
      <c r="X46" s="514" t="s">
        <v>190</v>
      </c>
    </row>
    <row r="47" spans="1:24">
      <c r="A47" s="42"/>
      <c r="B47" s="42"/>
      <c r="C47" s="41"/>
      <c r="D47" s="41"/>
      <c r="E47" s="42"/>
      <c r="F47" s="42"/>
      <c r="G47" s="41"/>
      <c r="I47" s="5"/>
      <c r="J47" s="5" t="s">
        <v>58</v>
      </c>
      <c r="K47" s="7">
        <v>46</v>
      </c>
      <c r="L47" s="5"/>
      <c r="M47" s="5"/>
      <c r="N47" s="5"/>
      <c r="O47" s="5"/>
      <c r="P47" s="7"/>
      <c r="Q47" s="5"/>
      <c r="R47" s="5"/>
      <c r="S47" s="5"/>
      <c r="T47" s="5"/>
      <c r="U47" s="5"/>
      <c r="W47" s="10">
        <v>245</v>
      </c>
      <c r="X47" s="514" t="s">
        <v>191</v>
      </c>
    </row>
    <row r="48" spans="1:24">
      <c r="A48" s="42"/>
      <c r="B48" s="42"/>
      <c r="C48" s="41"/>
      <c r="D48" s="41"/>
      <c r="E48" s="42"/>
      <c r="F48" s="42"/>
      <c r="G48" s="41"/>
      <c r="I48" s="5"/>
      <c r="J48" s="5" t="s">
        <v>59</v>
      </c>
      <c r="K48" s="7">
        <v>47</v>
      </c>
      <c r="L48" s="5"/>
      <c r="M48" s="5"/>
      <c r="N48" s="5"/>
      <c r="O48" s="5"/>
      <c r="P48" s="7"/>
      <c r="Q48" s="5"/>
      <c r="R48" s="5"/>
      <c r="S48" s="5"/>
      <c r="T48" s="5"/>
      <c r="U48" s="5"/>
      <c r="W48" s="10">
        <v>246</v>
      </c>
      <c r="X48" s="514" t="s">
        <v>192</v>
      </c>
    </row>
    <row r="49" spans="1:24">
      <c r="A49" s="42"/>
      <c r="B49" s="42"/>
      <c r="C49" s="41"/>
      <c r="D49" s="41"/>
      <c r="E49" s="42"/>
      <c r="F49" s="42"/>
      <c r="G49" s="41"/>
      <c r="I49" s="5"/>
      <c r="J49" s="5" t="s">
        <v>583</v>
      </c>
      <c r="K49" s="7">
        <v>48</v>
      </c>
      <c r="L49" s="5"/>
      <c r="M49" s="5"/>
      <c r="N49" s="5"/>
      <c r="O49" s="5"/>
      <c r="P49" s="7"/>
      <c r="Q49" s="5"/>
      <c r="R49" s="5"/>
      <c r="S49" s="5"/>
      <c r="T49" s="5"/>
      <c r="U49" s="5"/>
      <c r="W49" s="10">
        <v>247</v>
      </c>
      <c r="X49" s="514" t="s">
        <v>193</v>
      </c>
    </row>
    <row r="50" spans="1:24">
      <c r="A50" s="42"/>
      <c r="B50" s="42"/>
      <c r="C50" s="41"/>
      <c r="D50" s="41"/>
      <c r="E50" s="42"/>
      <c r="F50" s="42"/>
      <c r="G50" s="41"/>
      <c r="I50" s="5"/>
      <c r="J50" s="5"/>
      <c r="K50" s="7"/>
      <c r="L50" s="5"/>
      <c r="M50" s="5"/>
      <c r="N50" s="5"/>
      <c r="O50" s="5"/>
      <c r="P50" s="7"/>
      <c r="Q50" s="5"/>
      <c r="R50" s="5"/>
      <c r="S50" s="5"/>
      <c r="T50" s="5"/>
      <c r="U50" s="5"/>
      <c r="W50" s="10">
        <v>248</v>
      </c>
      <c r="X50" s="514" t="s">
        <v>194</v>
      </c>
    </row>
    <row r="51" spans="1:24">
      <c r="A51" s="42"/>
      <c r="B51" s="42"/>
      <c r="C51" s="41"/>
      <c r="D51" s="41"/>
      <c r="E51" s="42"/>
      <c r="F51" s="42"/>
      <c r="G51" s="41"/>
      <c r="I51" s="5"/>
      <c r="J51" s="5"/>
      <c r="K51" s="7"/>
      <c r="L51" s="5"/>
      <c r="M51" s="5"/>
      <c r="N51" s="5"/>
      <c r="O51" s="5"/>
      <c r="P51" s="7"/>
      <c r="Q51" s="5"/>
      <c r="R51" s="5"/>
      <c r="S51" s="5"/>
      <c r="T51" s="5"/>
      <c r="U51" s="5"/>
      <c r="W51" s="10">
        <v>249</v>
      </c>
      <c r="X51" s="514" t="s">
        <v>195</v>
      </c>
    </row>
    <row r="52" spans="1:24">
      <c r="A52" s="42"/>
      <c r="B52" s="42"/>
      <c r="C52" s="41"/>
      <c r="D52" s="41"/>
      <c r="E52" s="42"/>
      <c r="F52" s="42"/>
      <c r="G52" s="41"/>
      <c r="I52" s="5"/>
      <c r="J52" s="5"/>
      <c r="K52" s="7"/>
      <c r="L52" s="5"/>
      <c r="M52" s="5"/>
      <c r="N52" s="5"/>
      <c r="O52" s="5"/>
      <c r="P52" s="7"/>
      <c r="Q52" s="5"/>
      <c r="R52" s="5"/>
      <c r="S52" s="5"/>
      <c r="T52" s="5"/>
      <c r="U52" s="5"/>
      <c r="W52" s="10">
        <v>250</v>
      </c>
      <c r="X52" s="514" t="s">
        <v>196</v>
      </c>
    </row>
    <row r="53" spans="1:24">
      <c r="A53" s="42"/>
      <c r="B53" s="42"/>
      <c r="C53" s="41"/>
      <c r="D53" s="41"/>
      <c r="E53" s="42"/>
      <c r="F53" s="42"/>
      <c r="G53" s="41"/>
      <c r="I53" s="5"/>
      <c r="J53" s="5"/>
      <c r="K53" s="7"/>
      <c r="L53" s="5"/>
      <c r="M53" s="5"/>
      <c r="N53" s="5"/>
      <c r="O53" s="5"/>
      <c r="P53" s="7"/>
      <c r="Q53" s="5"/>
      <c r="R53" s="5"/>
      <c r="S53" s="5"/>
      <c r="T53" s="5"/>
      <c r="U53" s="5"/>
      <c r="W53" s="10">
        <v>251</v>
      </c>
      <c r="X53" s="514" t="s">
        <v>197</v>
      </c>
    </row>
    <row r="54" spans="1:24">
      <c r="A54" s="40"/>
      <c r="B54" s="40"/>
      <c r="C54" s="41"/>
      <c r="D54" s="41"/>
      <c r="E54" s="40"/>
      <c r="F54" s="40"/>
      <c r="G54" s="41"/>
      <c r="I54" s="5"/>
      <c r="J54" s="5"/>
      <c r="K54" s="7"/>
      <c r="L54" s="5"/>
      <c r="M54" s="5"/>
      <c r="N54" s="5"/>
      <c r="O54" s="5"/>
      <c r="P54" s="7"/>
      <c r="Q54" s="5"/>
      <c r="R54" s="5"/>
      <c r="S54" s="5"/>
      <c r="T54" s="5"/>
      <c r="U54" s="5"/>
      <c r="W54" s="10">
        <v>252</v>
      </c>
      <c r="X54" s="514" t="s">
        <v>198</v>
      </c>
    </row>
    <row r="55" spans="1:24">
      <c r="A55" s="40"/>
      <c r="B55" s="40"/>
      <c r="C55" s="41"/>
      <c r="D55" s="41"/>
      <c r="E55" s="40"/>
      <c r="F55" s="40"/>
      <c r="G55" s="41"/>
      <c r="I55" s="5"/>
      <c r="J55" s="5"/>
      <c r="K55" s="7"/>
      <c r="L55" s="5"/>
      <c r="M55" s="5"/>
      <c r="N55" s="5"/>
      <c r="O55" s="5"/>
      <c r="P55" s="7"/>
      <c r="Q55" s="5"/>
      <c r="R55" s="5"/>
      <c r="S55" s="5"/>
      <c r="T55" s="5"/>
      <c r="U55" s="5"/>
      <c r="W55" s="10">
        <v>253</v>
      </c>
      <c r="X55" s="514" t="s">
        <v>199</v>
      </c>
    </row>
    <row r="56" spans="1:24">
      <c r="A56" s="40"/>
      <c r="B56" s="40"/>
      <c r="C56" s="41"/>
      <c r="D56" s="41"/>
      <c r="E56" s="42"/>
      <c r="F56" s="40"/>
      <c r="G56" s="41"/>
      <c r="I56" s="5"/>
      <c r="J56" s="5"/>
      <c r="K56" s="7"/>
      <c r="L56" s="5"/>
      <c r="M56" s="5"/>
      <c r="N56" s="5"/>
      <c r="O56" s="5"/>
      <c r="P56" s="7"/>
      <c r="Q56" s="5"/>
      <c r="R56" s="5"/>
      <c r="S56" s="5"/>
      <c r="T56" s="5"/>
      <c r="U56" s="5"/>
      <c r="W56" s="10">
        <v>254</v>
      </c>
      <c r="X56" s="514" t="s">
        <v>200</v>
      </c>
    </row>
    <row r="57" spans="1:24">
      <c r="A57" s="42"/>
      <c r="B57" s="40"/>
      <c r="C57" s="41"/>
      <c r="D57" s="41"/>
      <c r="E57" s="42"/>
      <c r="F57" s="40"/>
      <c r="G57" s="41"/>
      <c r="I57" s="5"/>
      <c r="J57" s="5"/>
      <c r="K57" s="7"/>
      <c r="L57" s="5"/>
      <c r="M57" s="5"/>
      <c r="N57" s="5"/>
      <c r="O57" s="5"/>
      <c r="P57" s="7"/>
      <c r="Q57" s="5"/>
      <c r="R57" s="5"/>
      <c r="S57" s="5"/>
      <c r="T57" s="5"/>
      <c r="U57" s="5"/>
      <c r="W57" s="10">
        <v>255</v>
      </c>
      <c r="X57" s="514" t="s">
        <v>201</v>
      </c>
    </row>
    <row r="58" spans="1:24">
      <c r="A58" s="42"/>
      <c r="B58" s="40"/>
      <c r="C58" s="41"/>
      <c r="D58" s="41"/>
      <c r="E58" s="42"/>
      <c r="F58" s="40"/>
      <c r="G58" s="41"/>
      <c r="I58" s="5"/>
      <c r="J58" s="5"/>
      <c r="K58" s="7"/>
      <c r="L58" s="5"/>
      <c r="M58" s="5"/>
      <c r="N58" s="5"/>
      <c r="O58" s="5"/>
      <c r="P58" s="7"/>
      <c r="Q58" s="5"/>
      <c r="R58" s="5"/>
      <c r="S58" s="5"/>
      <c r="T58" s="5"/>
      <c r="U58" s="5"/>
      <c r="W58" s="10">
        <v>256</v>
      </c>
      <c r="X58" s="514" t="s">
        <v>202</v>
      </c>
    </row>
    <row r="59" spans="1:24">
      <c r="A59" s="43"/>
      <c r="B59" s="42"/>
      <c r="C59" s="41"/>
      <c r="D59" s="41"/>
      <c r="E59" s="42"/>
      <c r="F59" s="40"/>
      <c r="G59" s="41"/>
      <c r="I59" s="5"/>
      <c r="J59" s="5"/>
      <c r="K59" s="7"/>
      <c r="L59" s="5"/>
      <c r="M59" s="5"/>
      <c r="N59" s="5"/>
      <c r="O59" s="5"/>
      <c r="P59" s="7"/>
      <c r="Q59" s="5"/>
      <c r="R59" s="5"/>
      <c r="S59" s="5"/>
      <c r="T59" s="5"/>
      <c r="U59" s="5"/>
      <c r="W59" s="10">
        <v>257</v>
      </c>
      <c r="X59" s="514" t="s">
        <v>203</v>
      </c>
    </row>
    <row r="60" spans="1:24">
      <c r="A60" s="40"/>
      <c r="B60" s="42"/>
      <c r="C60" s="41"/>
      <c r="D60" s="41"/>
      <c r="E60" s="40"/>
      <c r="F60" s="42"/>
      <c r="G60" s="41"/>
      <c r="I60" s="5"/>
      <c r="J60" s="5"/>
      <c r="K60" s="7"/>
      <c r="L60" s="5"/>
      <c r="M60" s="5"/>
      <c r="N60" s="5"/>
      <c r="O60" s="5"/>
      <c r="P60" s="7"/>
      <c r="Q60" s="5"/>
      <c r="R60" s="5"/>
      <c r="S60" s="5"/>
      <c r="T60" s="5"/>
      <c r="U60" s="5"/>
      <c r="W60" s="10">
        <v>258</v>
      </c>
      <c r="X60" s="514" t="s">
        <v>204</v>
      </c>
    </row>
    <row r="61" spans="1:24">
      <c r="A61" s="40"/>
      <c r="B61" s="42"/>
      <c r="C61" s="41"/>
      <c r="D61" s="41"/>
      <c r="E61" s="40"/>
      <c r="F61" s="42"/>
      <c r="G61" s="41"/>
      <c r="I61" s="5"/>
      <c r="J61" s="5"/>
      <c r="K61" s="7"/>
      <c r="L61" s="5"/>
      <c r="M61" s="5"/>
      <c r="N61" s="5"/>
      <c r="O61" s="5"/>
      <c r="P61" s="7"/>
      <c r="Q61" s="5"/>
      <c r="R61" s="5"/>
      <c r="S61" s="5"/>
      <c r="T61" s="5"/>
      <c r="U61" s="5"/>
      <c r="W61" s="10">
        <v>259</v>
      </c>
      <c r="X61" s="514" t="s">
        <v>205</v>
      </c>
    </row>
    <row r="62" spans="1:24">
      <c r="A62" s="42"/>
      <c r="B62" s="42"/>
      <c r="C62" s="41"/>
      <c r="D62" s="41"/>
      <c r="E62" s="42"/>
      <c r="F62" s="42"/>
      <c r="G62" s="41"/>
      <c r="I62" s="5"/>
      <c r="J62" s="5"/>
      <c r="K62" s="7"/>
      <c r="L62" s="5"/>
      <c r="M62" s="5"/>
      <c r="N62" s="5"/>
      <c r="O62" s="5"/>
      <c r="P62" s="7"/>
      <c r="Q62" s="5"/>
      <c r="R62" s="5"/>
      <c r="S62" s="5"/>
      <c r="T62" s="5"/>
      <c r="U62" s="5"/>
      <c r="W62" s="10">
        <v>260</v>
      </c>
      <c r="X62" s="514" t="s">
        <v>206</v>
      </c>
    </row>
    <row r="63" spans="1:24">
      <c r="A63" s="42"/>
      <c r="B63" s="42"/>
      <c r="C63" s="41"/>
      <c r="D63" s="41"/>
      <c r="E63" s="42"/>
      <c r="F63" s="40"/>
      <c r="G63" s="41"/>
      <c r="I63" s="5"/>
      <c r="J63" s="5"/>
      <c r="K63" s="7"/>
      <c r="L63" s="5"/>
      <c r="M63" s="5"/>
      <c r="N63" s="5"/>
      <c r="O63" s="5"/>
      <c r="P63" s="7"/>
      <c r="Q63" s="5"/>
      <c r="R63" s="5"/>
      <c r="S63" s="5"/>
      <c r="T63" s="5"/>
      <c r="U63" s="5"/>
      <c r="W63" s="10">
        <v>261</v>
      </c>
      <c r="X63" s="514" t="s">
        <v>207</v>
      </c>
    </row>
    <row r="64" spans="1:24">
      <c r="A64" s="42"/>
      <c r="B64" s="42"/>
      <c r="C64" s="41"/>
      <c r="D64" s="41"/>
      <c r="E64" s="42"/>
      <c r="F64" s="40"/>
      <c r="G64" s="41"/>
      <c r="I64" s="5"/>
      <c r="J64" s="5"/>
      <c r="K64" s="7"/>
      <c r="L64" s="5"/>
      <c r="M64" s="5"/>
      <c r="N64" s="5"/>
      <c r="O64" s="5"/>
      <c r="P64" s="7"/>
      <c r="Q64" s="5"/>
      <c r="R64" s="5"/>
      <c r="S64" s="5"/>
      <c r="T64" s="5"/>
      <c r="U64" s="5"/>
      <c r="W64" s="10">
        <v>262</v>
      </c>
      <c r="X64" s="514" t="s">
        <v>208</v>
      </c>
    </row>
    <row r="65" spans="1:24">
      <c r="A65" s="40"/>
      <c r="B65" s="40"/>
      <c r="C65" s="41"/>
      <c r="D65" s="41"/>
      <c r="E65" s="40"/>
      <c r="F65" s="40"/>
      <c r="G65" s="41"/>
      <c r="I65" s="5"/>
      <c r="J65" s="5"/>
      <c r="K65" s="7"/>
      <c r="L65" s="5"/>
      <c r="M65" s="5"/>
      <c r="N65" s="5"/>
      <c r="O65" s="5"/>
      <c r="P65" s="7"/>
      <c r="Q65" s="5"/>
      <c r="R65" s="5"/>
      <c r="S65" s="5"/>
      <c r="T65" s="5"/>
      <c r="U65" s="5"/>
      <c r="W65" s="10">
        <v>263</v>
      </c>
      <c r="X65" s="514" t="s">
        <v>209</v>
      </c>
    </row>
    <row r="66" spans="1:24">
      <c r="A66" s="42"/>
      <c r="B66" s="42"/>
      <c r="C66" s="41"/>
      <c r="D66" s="41"/>
      <c r="E66" s="40"/>
      <c r="F66" s="40"/>
      <c r="G66" s="41"/>
      <c r="I66" s="5"/>
      <c r="J66" s="5"/>
      <c r="K66" s="7"/>
      <c r="L66" s="5"/>
      <c r="M66" s="5"/>
      <c r="N66" s="5"/>
      <c r="O66" s="5"/>
      <c r="P66" s="7"/>
      <c r="Q66" s="5"/>
      <c r="R66" s="5"/>
      <c r="S66" s="5"/>
      <c r="T66" s="5"/>
      <c r="U66" s="5"/>
      <c r="W66" s="10">
        <v>264</v>
      </c>
      <c r="X66" s="514" t="s">
        <v>210</v>
      </c>
    </row>
    <row r="67" spans="1:24">
      <c r="A67" s="42"/>
      <c r="B67" s="42"/>
      <c r="C67" s="41"/>
      <c r="D67" s="41"/>
      <c r="E67" s="42"/>
      <c r="F67" s="40"/>
      <c r="G67" s="41"/>
      <c r="I67" s="5"/>
      <c r="J67" s="5"/>
      <c r="K67" s="7"/>
      <c r="L67" s="5"/>
      <c r="M67" s="5"/>
      <c r="N67" s="5"/>
      <c r="O67" s="5"/>
      <c r="P67" s="7"/>
      <c r="Q67" s="5"/>
      <c r="R67" s="5"/>
      <c r="S67" s="5"/>
      <c r="T67" s="5"/>
      <c r="U67" s="5"/>
      <c r="W67" s="10">
        <v>265</v>
      </c>
      <c r="X67" s="514" t="s">
        <v>211</v>
      </c>
    </row>
    <row r="68" spans="1:24">
      <c r="A68" s="42"/>
      <c r="B68" s="42"/>
      <c r="C68" s="123"/>
      <c r="D68" s="123"/>
      <c r="E68" s="124"/>
      <c r="F68" s="125"/>
      <c r="G68" s="123"/>
      <c r="I68" s="5"/>
      <c r="J68" s="5"/>
      <c r="K68" s="7"/>
      <c r="L68" s="5"/>
      <c r="M68" s="5"/>
      <c r="N68" s="5"/>
      <c r="O68" s="5"/>
      <c r="P68" s="7"/>
      <c r="Q68" s="5"/>
      <c r="R68" s="5"/>
      <c r="S68" s="5"/>
      <c r="T68" s="5"/>
      <c r="U68" s="5"/>
      <c r="W68" s="10">
        <v>266</v>
      </c>
      <c r="X68" s="514" t="s">
        <v>212</v>
      </c>
    </row>
    <row r="69" spans="1:24">
      <c r="A69" s="42"/>
      <c r="B69" s="42"/>
      <c r="C69" s="41"/>
      <c r="D69" s="41"/>
      <c r="E69" s="42"/>
      <c r="F69" s="40"/>
      <c r="G69" s="41"/>
      <c r="I69" s="5"/>
      <c r="J69" s="5"/>
      <c r="K69" s="7"/>
      <c r="L69" s="5"/>
      <c r="M69" s="5"/>
      <c r="N69" s="5"/>
      <c r="O69" s="5"/>
      <c r="P69" s="7"/>
      <c r="Q69" s="5"/>
      <c r="R69" s="5"/>
      <c r="S69" s="5"/>
      <c r="T69" s="5"/>
      <c r="U69" s="5"/>
      <c r="W69" s="10">
        <v>267</v>
      </c>
      <c r="X69" s="514" t="s">
        <v>213</v>
      </c>
    </row>
    <row r="70" spans="1:24">
      <c r="A70" s="42"/>
      <c r="B70" s="42"/>
      <c r="C70" s="41"/>
      <c r="D70" s="41"/>
      <c r="E70" s="40"/>
      <c r="F70" s="40"/>
      <c r="G70" s="41"/>
      <c r="I70" s="5"/>
      <c r="J70" s="5"/>
      <c r="K70" s="7"/>
      <c r="L70" s="5"/>
      <c r="M70" s="5"/>
      <c r="N70" s="5"/>
      <c r="O70" s="5"/>
      <c r="P70" s="7"/>
      <c r="Q70" s="5"/>
      <c r="R70" s="5"/>
      <c r="S70" s="5"/>
      <c r="T70" s="5"/>
      <c r="U70" s="5"/>
      <c r="W70" s="10">
        <v>301</v>
      </c>
      <c r="X70" s="11" t="s">
        <v>214</v>
      </c>
    </row>
    <row r="71" spans="1:24">
      <c r="A71" s="40"/>
      <c r="B71" s="42"/>
      <c r="C71" s="41"/>
      <c r="D71" s="41"/>
      <c r="E71" s="40"/>
      <c r="F71" s="40"/>
      <c r="G71" s="41"/>
      <c r="I71" s="5"/>
      <c r="J71" s="5"/>
      <c r="K71" s="7"/>
      <c r="L71" s="5"/>
      <c r="M71" s="5"/>
      <c r="N71" s="5"/>
      <c r="O71" s="5"/>
      <c r="P71" s="7"/>
      <c r="Q71" s="5"/>
      <c r="R71" s="5"/>
      <c r="S71" s="5"/>
      <c r="T71" s="5"/>
      <c r="U71" s="5"/>
      <c r="W71" s="10">
        <v>302</v>
      </c>
      <c r="X71" s="11" t="s">
        <v>215</v>
      </c>
    </row>
    <row r="72" spans="1:24">
      <c r="A72" s="42"/>
      <c r="B72" s="42"/>
      <c r="C72" s="41"/>
      <c r="D72" s="41"/>
      <c r="E72" s="40"/>
      <c r="F72" s="40"/>
      <c r="G72" s="41"/>
      <c r="I72" s="5"/>
      <c r="J72" s="5"/>
      <c r="K72" s="7"/>
      <c r="L72" s="5"/>
      <c r="M72" s="5"/>
      <c r="N72" s="5"/>
      <c r="O72" s="5"/>
      <c r="P72" s="7"/>
      <c r="Q72" s="5"/>
      <c r="R72" s="5"/>
      <c r="S72" s="5"/>
      <c r="T72" s="5"/>
      <c r="U72" s="5"/>
      <c r="W72" s="10">
        <v>303</v>
      </c>
      <c r="X72" s="11" t="s">
        <v>216</v>
      </c>
    </row>
    <row r="73" spans="1:24">
      <c r="A73" s="42"/>
      <c r="B73" s="42"/>
      <c r="C73" s="41"/>
      <c r="D73" s="41"/>
      <c r="E73" s="40"/>
      <c r="F73" s="40"/>
      <c r="G73" s="41"/>
      <c r="I73" s="5"/>
      <c r="J73" s="5"/>
      <c r="K73" s="7"/>
      <c r="L73" s="5"/>
      <c r="M73" s="5"/>
      <c r="N73" s="5"/>
      <c r="O73" s="5"/>
      <c r="P73" s="7"/>
      <c r="Q73" s="5"/>
      <c r="R73" s="5"/>
      <c r="S73" s="5"/>
      <c r="T73" s="5"/>
      <c r="U73" s="5"/>
      <c r="W73" s="10">
        <v>304</v>
      </c>
      <c r="X73" s="11" t="s">
        <v>217</v>
      </c>
    </row>
    <row r="74" spans="1:24">
      <c r="A74" s="42"/>
      <c r="B74" s="42"/>
      <c r="C74" s="41"/>
      <c r="D74" s="41"/>
      <c r="E74" s="40"/>
      <c r="F74" s="40"/>
      <c r="G74" s="41"/>
      <c r="I74" s="5"/>
      <c r="J74" s="5"/>
      <c r="K74" s="7"/>
      <c r="L74" s="5"/>
      <c r="M74" s="5"/>
      <c r="N74" s="5"/>
      <c r="O74" s="5"/>
      <c r="P74" s="7"/>
      <c r="Q74" s="5"/>
      <c r="R74" s="5"/>
      <c r="S74" s="5"/>
      <c r="T74" s="5"/>
      <c r="U74" s="5"/>
      <c r="W74" s="10">
        <v>305</v>
      </c>
      <c r="X74" s="11" t="s">
        <v>218</v>
      </c>
    </row>
    <row r="75" spans="1:24">
      <c r="A75" s="42"/>
      <c r="B75" s="42"/>
      <c r="C75" s="41"/>
      <c r="D75" s="41"/>
      <c r="E75" s="40"/>
      <c r="F75" s="40"/>
      <c r="G75" s="41"/>
      <c r="I75" s="5"/>
      <c r="J75" s="5"/>
      <c r="K75" s="7"/>
      <c r="L75" s="5"/>
      <c r="M75" s="5"/>
      <c r="N75" s="5"/>
      <c r="O75" s="5"/>
      <c r="P75" s="7"/>
      <c r="Q75" s="5"/>
      <c r="R75" s="5"/>
      <c r="S75" s="5"/>
      <c r="T75" s="5"/>
      <c r="U75" s="5"/>
      <c r="W75" s="10">
        <v>306</v>
      </c>
      <c r="X75" s="11" t="s">
        <v>219</v>
      </c>
    </row>
    <row r="76" spans="1:24">
      <c r="A76" s="42"/>
      <c r="B76" s="42"/>
      <c r="C76" s="41"/>
      <c r="D76" s="41"/>
      <c r="E76" s="40"/>
      <c r="F76" s="40"/>
      <c r="G76" s="41"/>
      <c r="I76" s="5"/>
      <c r="J76" s="5"/>
      <c r="K76" s="7"/>
      <c r="L76" s="5"/>
      <c r="M76" s="5"/>
      <c r="N76" s="5"/>
      <c r="O76" s="5"/>
      <c r="P76" s="7"/>
      <c r="Q76" s="5"/>
      <c r="R76" s="5"/>
      <c r="S76" s="5"/>
      <c r="T76" s="5"/>
      <c r="U76" s="5"/>
      <c r="W76" s="10">
        <v>307</v>
      </c>
      <c r="X76" s="11" t="s">
        <v>220</v>
      </c>
    </row>
    <row r="77" spans="1:24">
      <c r="A77" s="40"/>
      <c r="B77" s="40"/>
      <c r="C77" s="41"/>
      <c r="D77" s="41"/>
      <c r="E77" s="40"/>
      <c r="F77" s="40"/>
      <c r="G77" s="41"/>
      <c r="I77" s="5"/>
      <c r="J77" s="5"/>
      <c r="K77" s="7"/>
      <c r="L77" s="5"/>
      <c r="M77" s="5"/>
      <c r="N77" s="5"/>
      <c r="O77" s="5"/>
      <c r="P77" s="7"/>
      <c r="Q77" s="5"/>
      <c r="R77" s="5"/>
      <c r="S77" s="5"/>
      <c r="T77" s="5"/>
      <c r="U77" s="5"/>
      <c r="W77" s="10">
        <v>308</v>
      </c>
      <c r="X77" s="11" t="s">
        <v>221</v>
      </c>
    </row>
    <row r="78" spans="1:24">
      <c r="A78" s="40"/>
      <c r="B78" s="40"/>
      <c r="C78" s="41"/>
      <c r="D78" s="41"/>
      <c r="E78" s="40"/>
      <c r="F78" s="40"/>
      <c r="G78" s="41"/>
      <c r="I78" s="5"/>
      <c r="J78" s="5"/>
      <c r="K78" s="7"/>
      <c r="L78" s="5"/>
      <c r="M78" s="5"/>
      <c r="N78" s="5"/>
      <c r="O78" s="5"/>
      <c r="P78" s="7"/>
      <c r="Q78" s="5"/>
      <c r="R78" s="5"/>
      <c r="S78" s="5"/>
      <c r="T78" s="5"/>
      <c r="U78" s="5"/>
      <c r="W78" s="10">
        <v>309</v>
      </c>
      <c r="X78" s="11" t="s">
        <v>222</v>
      </c>
    </row>
    <row r="79" spans="1:24">
      <c r="A79" s="40"/>
      <c r="B79" s="40"/>
      <c r="C79" s="41"/>
      <c r="D79" s="41"/>
      <c r="E79" s="40"/>
      <c r="F79" s="40"/>
      <c r="G79" s="41"/>
      <c r="I79" s="5"/>
      <c r="J79" s="5"/>
      <c r="K79" s="7"/>
      <c r="L79" s="5"/>
      <c r="M79" s="5"/>
      <c r="N79" s="5"/>
      <c r="O79" s="5"/>
      <c r="P79" s="7"/>
      <c r="Q79" s="5"/>
      <c r="R79" s="5"/>
      <c r="S79" s="5"/>
      <c r="T79" s="5"/>
      <c r="U79" s="5"/>
      <c r="W79" s="10">
        <v>310</v>
      </c>
      <c r="X79" s="11" t="s">
        <v>223</v>
      </c>
    </row>
    <row r="80" spans="1:24">
      <c r="A80" s="40"/>
      <c r="B80" s="40"/>
      <c r="C80" s="41"/>
      <c r="D80" s="41"/>
      <c r="E80" s="40"/>
      <c r="F80" s="40"/>
      <c r="G80" s="41"/>
      <c r="I80" s="5"/>
      <c r="J80" s="5"/>
      <c r="K80" s="7"/>
      <c r="L80" s="5"/>
      <c r="M80" s="5"/>
      <c r="N80" s="5"/>
      <c r="O80" s="5"/>
      <c r="P80" s="7"/>
      <c r="Q80" s="5"/>
      <c r="R80" s="5"/>
      <c r="S80" s="5"/>
      <c r="T80" s="5"/>
      <c r="U80" s="5"/>
      <c r="W80" s="10">
        <v>311</v>
      </c>
      <c r="X80" s="11" t="s">
        <v>224</v>
      </c>
    </row>
    <row r="81" spans="1:24">
      <c r="A81" s="40"/>
      <c r="B81" s="40"/>
      <c r="C81" s="41"/>
      <c r="D81" s="41"/>
      <c r="E81" s="40"/>
      <c r="F81" s="40"/>
      <c r="G81" s="41"/>
      <c r="I81" s="5"/>
      <c r="J81" s="5"/>
      <c r="K81" s="7"/>
      <c r="L81" s="5"/>
      <c r="M81" s="5"/>
      <c r="N81" s="5"/>
      <c r="O81" s="5"/>
      <c r="P81" s="7"/>
      <c r="Q81" s="5"/>
      <c r="R81" s="5"/>
      <c r="S81" s="5"/>
      <c r="T81" s="5"/>
      <c r="U81" s="5"/>
      <c r="W81" s="10">
        <v>312</v>
      </c>
      <c r="X81" s="11" t="s">
        <v>225</v>
      </c>
    </row>
    <row r="82" spans="1:24">
      <c r="A82" s="5"/>
      <c r="B82" s="5"/>
      <c r="E82" s="5"/>
      <c r="F82" s="5"/>
      <c r="I82" s="5"/>
      <c r="J82" s="5"/>
      <c r="K82" s="7"/>
      <c r="L82" s="5"/>
      <c r="M82" s="5"/>
      <c r="N82" s="5"/>
      <c r="O82" s="5"/>
      <c r="P82" s="7"/>
      <c r="Q82" s="5"/>
      <c r="R82" s="5"/>
      <c r="S82" s="5"/>
      <c r="T82" s="5"/>
      <c r="U82" s="5"/>
      <c r="W82" s="10">
        <v>313</v>
      </c>
      <c r="X82" s="11" t="s">
        <v>226</v>
      </c>
    </row>
    <row r="83" spans="1:24">
      <c r="A83" s="5"/>
      <c r="B83" s="5"/>
      <c r="E83" s="5"/>
      <c r="F83" s="5"/>
      <c r="I83" s="5"/>
      <c r="J83" s="5"/>
      <c r="K83" s="7"/>
      <c r="L83" s="5"/>
      <c r="M83" s="5"/>
      <c r="N83" s="5"/>
      <c r="O83" s="5"/>
      <c r="P83" s="7"/>
      <c r="Q83" s="5"/>
      <c r="R83" s="5"/>
      <c r="S83" s="5"/>
      <c r="T83" s="5"/>
      <c r="U83" s="5"/>
      <c r="W83" s="10">
        <v>314</v>
      </c>
      <c r="X83" s="11" t="s">
        <v>227</v>
      </c>
    </row>
    <row r="84" spans="1:24">
      <c r="A84" s="5"/>
      <c r="B84" s="5"/>
      <c r="E84" s="5"/>
      <c r="F84" s="5"/>
      <c r="I84" s="5"/>
      <c r="J84" s="5"/>
      <c r="K84" s="7"/>
      <c r="L84" s="5"/>
      <c r="M84" s="5"/>
      <c r="N84" s="5"/>
      <c r="O84" s="5"/>
      <c r="P84" s="7"/>
      <c r="Q84" s="5"/>
      <c r="R84" s="5"/>
      <c r="S84" s="5"/>
      <c r="T84" s="5"/>
      <c r="U84" s="5"/>
      <c r="W84" s="10">
        <v>315</v>
      </c>
      <c r="X84" s="11" t="s">
        <v>228</v>
      </c>
    </row>
    <row r="85" spans="1:24">
      <c r="A85" s="5"/>
      <c r="B85" s="5"/>
      <c r="E85" s="5"/>
      <c r="F85" s="5"/>
      <c r="I85" s="5"/>
      <c r="J85" s="5"/>
      <c r="K85" s="7"/>
      <c r="L85" s="5"/>
      <c r="M85" s="5"/>
      <c r="N85" s="5"/>
      <c r="O85" s="5"/>
      <c r="P85" s="7"/>
      <c r="Q85" s="5"/>
      <c r="R85" s="5"/>
      <c r="S85" s="5"/>
      <c r="T85" s="5"/>
      <c r="U85" s="5"/>
      <c r="W85" s="10">
        <v>316</v>
      </c>
      <c r="X85" s="11" t="s">
        <v>229</v>
      </c>
    </row>
    <row r="86" spans="1:24">
      <c r="A86" s="5"/>
      <c r="B86" s="5"/>
      <c r="E86" s="5"/>
      <c r="F86" s="5"/>
      <c r="I86" s="5"/>
      <c r="J86" s="5"/>
      <c r="K86" s="7"/>
      <c r="L86" s="5"/>
      <c r="M86" s="5"/>
      <c r="N86" s="5"/>
      <c r="O86" s="5"/>
      <c r="P86" s="7"/>
      <c r="Q86" s="5"/>
      <c r="R86" s="5"/>
      <c r="S86" s="5"/>
      <c r="T86" s="5"/>
      <c r="U86" s="5"/>
      <c r="W86" s="10">
        <v>317</v>
      </c>
      <c r="X86" s="11" t="s">
        <v>230</v>
      </c>
    </row>
    <row r="87" spans="1:24">
      <c r="A87" s="5"/>
      <c r="B87" s="5"/>
      <c r="E87" s="5"/>
      <c r="F87" s="5"/>
      <c r="I87" s="5"/>
      <c r="J87" s="5"/>
      <c r="K87" s="7"/>
      <c r="L87" s="5"/>
      <c r="M87" s="5"/>
      <c r="N87" s="5"/>
      <c r="O87" s="5"/>
      <c r="P87" s="7"/>
      <c r="Q87" s="5"/>
      <c r="R87" s="5"/>
      <c r="S87" s="5"/>
      <c r="T87" s="5"/>
      <c r="U87" s="5"/>
      <c r="W87" s="10">
        <v>318</v>
      </c>
      <c r="X87" s="11" t="s">
        <v>231</v>
      </c>
    </row>
    <row r="88" spans="1:24">
      <c r="A88" s="5"/>
      <c r="B88" s="5"/>
      <c r="E88" s="5"/>
      <c r="F88" s="5"/>
      <c r="I88" s="5"/>
      <c r="J88" s="5"/>
      <c r="K88" s="7"/>
      <c r="L88" s="5"/>
      <c r="M88" s="5"/>
      <c r="N88" s="5"/>
      <c r="O88" s="5"/>
      <c r="P88" s="7"/>
      <c r="Q88" s="5"/>
      <c r="R88" s="5"/>
      <c r="S88" s="5"/>
      <c r="T88" s="5"/>
      <c r="U88" s="5"/>
      <c r="W88" s="10">
        <v>319</v>
      </c>
      <c r="X88" s="11" t="s">
        <v>232</v>
      </c>
    </row>
    <row r="89" spans="1:24">
      <c r="A89" s="5"/>
      <c r="B89" s="5"/>
      <c r="E89" s="5"/>
      <c r="F89" s="5"/>
      <c r="I89" s="5"/>
      <c r="J89" s="5"/>
      <c r="K89" s="7"/>
      <c r="L89" s="5"/>
      <c r="M89" s="5"/>
      <c r="N89" s="5"/>
      <c r="O89" s="5"/>
      <c r="P89" s="7"/>
      <c r="Q89" s="5"/>
      <c r="R89" s="5"/>
      <c r="S89" s="5"/>
      <c r="T89" s="5"/>
      <c r="U89" s="5"/>
      <c r="W89" s="10">
        <v>320</v>
      </c>
      <c r="X89" s="11" t="s">
        <v>233</v>
      </c>
    </row>
    <row r="90" spans="1:24">
      <c r="A90" s="5"/>
      <c r="B90" s="5"/>
      <c r="E90" s="5"/>
      <c r="F90" s="5"/>
      <c r="I90" s="5"/>
      <c r="J90" s="5"/>
      <c r="K90" s="7"/>
      <c r="L90" s="5"/>
      <c r="M90" s="5"/>
      <c r="N90" s="5"/>
      <c r="O90" s="5"/>
      <c r="P90" s="7"/>
      <c r="Q90" s="5"/>
      <c r="R90" s="5"/>
      <c r="S90" s="5"/>
      <c r="T90" s="5"/>
      <c r="U90" s="5"/>
      <c r="W90" s="10">
        <v>321</v>
      </c>
      <c r="X90" s="11" t="s">
        <v>537</v>
      </c>
    </row>
    <row r="91" spans="1:24">
      <c r="A91" s="5"/>
      <c r="B91" s="5"/>
      <c r="E91" s="5"/>
      <c r="F91" s="5"/>
      <c r="I91" s="5"/>
      <c r="J91" s="5"/>
      <c r="K91" s="7"/>
      <c r="L91" s="5"/>
      <c r="M91" s="5"/>
      <c r="N91" s="5"/>
      <c r="O91" s="5"/>
      <c r="P91" s="7"/>
      <c r="Q91" s="5"/>
      <c r="R91" s="5"/>
      <c r="S91" s="5"/>
      <c r="T91" s="5"/>
      <c r="U91" s="5"/>
      <c r="W91" s="10">
        <v>322</v>
      </c>
      <c r="X91" s="11" t="s">
        <v>234</v>
      </c>
    </row>
    <row r="92" spans="1:24">
      <c r="A92" s="5"/>
      <c r="B92" s="5"/>
      <c r="E92" s="5"/>
      <c r="F92" s="5"/>
      <c r="I92" s="5"/>
      <c r="J92" s="5"/>
      <c r="K92" s="7"/>
      <c r="L92" s="5"/>
      <c r="M92" s="5"/>
      <c r="N92" s="5"/>
      <c r="O92" s="5"/>
      <c r="P92" s="7"/>
      <c r="Q92" s="5"/>
      <c r="R92" s="5"/>
      <c r="S92" s="5"/>
      <c r="T92" s="5"/>
      <c r="U92" s="5"/>
      <c r="W92" s="10">
        <v>323</v>
      </c>
      <c r="X92" s="11" t="s">
        <v>235</v>
      </c>
    </row>
    <row r="93" spans="1:24">
      <c r="A93" s="5"/>
      <c r="B93" s="5"/>
      <c r="E93" s="5"/>
      <c r="F93" s="5"/>
      <c r="I93" s="5"/>
      <c r="J93" s="5"/>
      <c r="K93" s="7"/>
      <c r="L93" s="5"/>
      <c r="M93" s="5"/>
      <c r="N93" s="5"/>
      <c r="O93" s="5"/>
      <c r="P93" s="7"/>
      <c r="Q93" s="5"/>
      <c r="R93" s="5"/>
      <c r="S93" s="5"/>
      <c r="T93" s="5"/>
      <c r="U93" s="5"/>
      <c r="W93" s="10">
        <v>324</v>
      </c>
      <c r="X93" s="11" t="s">
        <v>236</v>
      </c>
    </row>
    <row r="94" spans="1:24">
      <c r="A94" s="5"/>
      <c r="B94" s="5"/>
      <c r="E94" s="5"/>
      <c r="F94" s="5"/>
      <c r="I94" s="5"/>
      <c r="J94" s="5"/>
      <c r="K94" s="7"/>
      <c r="L94" s="5"/>
      <c r="M94" s="5"/>
      <c r="N94" s="5"/>
      <c r="O94" s="5"/>
      <c r="P94" s="7"/>
      <c r="Q94" s="5"/>
      <c r="R94" s="5"/>
      <c r="S94" s="5"/>
      <c r="T94" s="5"/>
      <c r="U94" s="5"/>
      <c r="W94" s="10">
        <v>325</v>
      </c>
      <c r="X94" s="11" t="s">
        <v>237</v>
      </c>
    </row>
    <row r="95" spans="1:24">
      <c r="A95" s="5"/>
      <c r="B95" s="5"/>
      <c r="E95" s="5"/>
      <c r="F95" s="5"/>
      <c r="I95" s="5"/>
      <c r="J95" s="5"/>
      <c r="K95" s="7"/>
      <c r="L95" s="5"/>
      <c r="M95" s="5"/>
      <c r="N95" s="5"/>
      <c r="O95" s="5"/>
      <c r="P95" s="7"/>
      <c r="Q95" s="5"/>
      <c r="R95" s="5"/>
      <c r="S95" s="5"/>
      <c r="T95" s="5"/>
      <c r="U95" s="5"/>
      <c r="W95" s="10">
        <v>326</v>
      </c>
      <c r="X95" s="11" t="s">
        <v>238</v>
      </c>
    </row>
    <row r="96" spans="1:24">
      <c r="A96" s="5"/>
      <c r="B96" s="5"/>
      <c r="E96" s="5"/>
      <c r="F96" s="5"/>
      <c r="I96" s="5"/>
      <c r="J96" s="5"/>
      <c r="K96" s="7"/>
      <c r="L96" s="5"/>
      <c r="M96" s="5"/>
      <c r="N96" s="5"/>
      <c r="O96" s="5"/>
      <c r="P96" s="7"/>
      <c r="Q96" s="5"/>
      <c r="R96" s="5"/>
      <c r="S96" s="5"/>
      <c r="T96" s="5"/>
      <c r="U96" s="5"/>
      <c r="W96" s="10">
        <v>327</v>
      </c>
      <c r="X96" s="11" t="s">
        <v>239</v>
      </c>
    </row>
    <row r="97" spans="1:24">
      <c r="A97" s="5"/>
      <c r="B97" s="5"/>
      <c r="E97" s="5"/>
      <c r="F97" s="5"/>
      <c r="I97" s="5"/>
      <c r="J97" s="5"/>
      <c r="K97" s="7"/>
      <c r="L97" s="5"/>
      <c r="M97" s="5"/>
      <c r="N97" s="5"/>
      <c r="O97" s="5"/>
      <c r="P97" s="7"/>
      <c r="Q97" s="5"/>
      <c r="R97" s="5"/>
      <c r="S97" s="5"/>
      <c r="T97" s="5"/>
      <c r="U97" s="5"/>
      <c r="W97" s="10">
        <v>328</v>
      </c>
      <c r="X97" s="11" t="s">
        <v>240</v>
      </c>
    </row>
    <row r="98" spans="1:24">
      <c r="A98" s="5"/>
      <c r="B98" s="5"/>
      <c r="E98" s="5"/>
      <c r="F98" s="5"/>
      <c r="I98" s="5"/>
      <c r="J98" s="5"/>
      <c r="K98" s="7"/>
      <c r="L98" s="5"/>
      <c r="M98" s="5"/>
      <c r="N98" s="5"/>
      <c r="O98" s="5"/>
      <c r="P98" s="7"/>
      <c r="Q98" s="5"/>
      <c r="R98" s="5"/>
      <c r="S98" s="5"/>
      <c r="T98" s="5"/>
      <c r="U98" s="5"/>
      <c r="W98" s="10">
        <v>329</v>
      </c>
      <c r="X98" s="11" t="s">
        <v>241</v>
      </c>
    </row>
    <row r="99" spans="1:24">
      <c r="A99" s="5"/>
      <c r="B99" s="5"/>
      <c r="E99" s="5"/>
      <c r="F99" s="5"/>
      <c r="I99" s="5"/>
      <c r="J99" s="5"/>
      <c r="K99" s="7"/>
      <c r="L99" s="5"/>
      <c r="M99" s="5"/>
      <c r="N99" s="5"/>
      <c r="O99" s="5"/>
      <c r="P99" s="7"/>
      <c r="Q99" s="5"/>
      <c r="R99" s="5"/>
      <c r="S99" s="5"/>
      <c r="T99" s="5"/>
      <c r="U99" s="5"/>
      <c r="W99" s="10">
        <v>330</v>
      </c>
      <c r="X99" s="11" t="s">
        <v>242</v>
      </c>
    </row>
    <row r="100" spans="1:24">
      <c r="A100" s="5"/>
      <c r="B100" s="5"/>
      <c r="E100" s="5"/>
      <c r="F100" s="5"/>
      <c r="I100" s="5"/>
      <c r="J100" s="5"/>
      <c r="K100" s="7"/>
      <c r="L100" s="5"/>
      <c r="M100" s="5"/>
      <c r="N100" s="5"/>
      <c r="O100" s="5"/>
      <c r="P100" s="7"/>
      <c r="Q100" s="5"/>
      <c r="R100" s="5"/>
      <c r="S100" s="5"/>
      <c r="T100" s="5"/>
      <c r="U100" s="5"/>
      <c r="W100" s="10">
        <v>331</v>
      </c>
      <c r="X100" s="11" t="s">
        <v>243</v>
      </c>
    </row>
    <row r="101" spans="1:24">
      <c r="A101" s="5"/>
      <c r="B101" s="5"/>
      <c r="E101" s="5"/>
      <c r="F101" s="5"/>
      <c r="I101" s="5"/>
      <c r="J101" s="5"/>
      <c r="K101" s="7"/>
      <c r="L101" s="5"/>
      <c r="M101" s="5"/>
      <c r="N101" s="5"/>
      <c r="O101" s="5"/>
      <c r="P101" s="7"/>
      <c r="Q101" s="5"/>
      <c r="R101" s="5"/>
      <c r="S101" s="5"/>
      <c r="T101" s="5"/>
      <c r="U101" s="5"/>
      <c r="W101" s="10">
        <v>332</v>
      </c>
      <c r="X101" s="11" t="s">
        <v>244</v>
      </c>
    </row>
    <row r="102" spans="1:24">
      <c r="A102" s="5"/>
      <c r="B102" s="5"/>
      <c r="E102" s="5"/>
      <c r="F102" s="5"/>
      <c r="I102" s="5"/>
      <c r="J102" s="5"/>
      <c r="K102" s="7"/>
      <c r="L102" s="5"/>
      <c r="M102" s="5"/>
      <c r="N102" s="5"/>
      <c r="O102" s="5"/>
      <c r="P102" s="7"/>
      <c r="Q102" s="5"/>
      <c r="R102" s="5"/>
      <c r="S102" s="5"/>
      <c r="T102" s="5"/>
      <c r="U102" s="5"/>
      <c r="W102" s="10">
        <v>333</v>
      </c>
      <c r="X102" s="11" t="s">
        <v>245</v>
      </c>
    </row>
    <row r="103" spans="1:24">
      <c r="A103" s="5"/>
      <c r="B103" s="5"/>
      <c r="E103" s="5"/>
      <c r="F103" s="5"/>
      <c r="I103" s="5"/>
      <c r="J103" s="5"/>
      <c r="K103" s="7"/>
      <c r="L103" s="5"/>
      <c r="M103" s="5"/>
      <c r="N103" s="5"/>
      <c r="O103" s="5"/>
      <c r="P103" s="7"/>
      <c r="Q103" s="5"/>
      <c r="R103" s="5"/>
      <c r="S103" s="5"/>
      <c r="T103" s="5"/>
      <c r="U103" s="5"/>
      <c r="W103" s="10">
        <v>334</v>
      </c>
      <c r="X103" s="11" t="s">
        <v>246</v>
      </c>
    </row>
    <row r="104" spans="1:24">
      <c r="A104" s="5"/>
      <c r="B104" s="5"/>
      <c r="E104" s="5"/>
      <c r="F104" s="5"/>
      <c r="I104" s="5"/>
      <c r="J104" s="5"/>
      <c r="K104" s="7"/>
      <c r="L104" s="5"/>
      <c r="M104" s="5"/>
      <c r="N104" s="5"/>
      <c r="O104" s="5"/>
      <c r="P104" s="7"/>
      <c r="Q104" s="5"/>
      <c r="R104" s="5"/>
      <c r="S104" s="5"/>
      <c r="T104" s="5"/>
      <c r="U104" s="5"/>
      <c r="W104" s="10">
        <v>335</v>
      </c>
      <c r="X104" s="11" t="s">
        <v>247</v>
      </c>
    </row>
    <row r="105" spans="1:24">
      <c r="A105" s="5"/>
      <c r="B105" s="5"/>
      <c r="E105" s="5"/>
      <c r="F105" s="5"/>
      <c r="I105" s="5"/>
      <c r="J105" s="5"/>
      <c r="K105" s="7"/>
      <c r="L105" s="5"/>
      <c r="M105" s="5"/>
      <c r="N105" s="5"/>
      <c r="O105" s="5"/>
      <c r="P105" s="7"/>
      <c r="Q105" s="5"/>
      <c r="R105" s="5"/>
      <c r="S105" s="5"/>
      <c r="T105" s="5"/>
      <c r="U105" s="5"/>
      <c r="W105" s="10">
        <v>336</v>
      </c>
      <c r="X105" s="11" t="s">
        <v>248</v>
      </c>
    </row>
    <row r="106" spans="1:24">
      <c r="A106" s="5"/>
      <c r="B106" s="5"/>
      <c r="E106" s="5"/>
      <c r="F106" s="5"/>
      <c r="I106" s="5"/>
      <c r="J106" s="5"/>
      <c r="K106" s="7"/>
      <c r="L106" s="5"/>
      <c r="M106" s="5"/>
      <c r="N106" s="5"/>
      <c r="O106" s="5"/>
      <c r="P106" s="7"/>
      <c r="Q106" s="5"/>
      <c r="R106" s="5"/>
      <c r="S106" s="5"/>
      <c r="T106" s="5"/>
      <c r="U106" s="5"/>
      <c r="W106" s="10">
        <v>337</v>
      </c>
      <c r="X106" s="11" t="s">
        <v>249</v>
      </c>
    </row>
    <row r="107" spans="1:24">
      <c r="A107" s="5"/>
      <c r="B107" s="5"/>
      <c r="E107" s="5"/>
      <c r="F107" s="5"/>
      <c r="I107" s="5"/>
      <c r="J107" s="5"/>
      <c r="K107" s="7"/>
      <c r="L107" s="5"/>
      <c r="M107" s="5"/>
      <c r="N107" s="5"/>
      <c r="O107" s="5"/>
      <c r="P107" s="7"/>
      <c r="Q107" s="5"/>
      <c r="R107" s="5"/>
      <c r="S107" s="5"/>
      <c r="T107" s="5"/>
      <c r="U107" s="5"/>
      <c r="W107" s="10">
        <v>338</v>
      </c>
      <c r="X107" s="11" t="s">
        <v>250</v>
      </c>
    </row>
    <row r="108" spans="1:24">
      <c r="A108" s="5"/>
      <c r="B108" s="5"/>
      <c r="E108" s="5"/>
      <c r="F108" s="5"/>
      <c r="I108" s="5"/>
      <c r="J108" s="5"/>
      <c r="K108" s="7"/>
      <c r="L108" s="5"/>
      <c r="M108" s="5"/>
      <c r="N108" s="5"/>
      <c r="O108" s="5"/>
      <c r="P108" s="7"/>
      <c r="Q108" s="5"/>
      <c r="R108" s="5"/>
      <c r="S108" s="5"/>
      <c r="T108" s="5"/>
      <c r="U108" s="5"/>
      <c r="W108" s="10">
        <v>339</v>
      </c>
      <c r="X108" s="11" t="s">
        <v>251</v>
      </c>
    </row>
    <row r="109" spans="1:24">
      <c r="A109" s="5"/>
      <c r="B109" s="5"/>
      <c r="E109" s="5"/>
      <c r="F109" s="5"/>
      <c r="I109" s="5"/>
      <c r="J109" s="5"/>
      <c r="K109" s="7"/>
      <c r="L109" s="5"/>
      <c r="M109" s="5"/>
      <c r="N109" s="5"/>
      <c r="O109" s="5"/>
      <c r="P109" s="7"/>
      <c r="Q109" s="5"/>
      <c r="R109" s="5"/>
      <c r="S109" s="5"/>
      <c r="T109" s="5"/>
      <c r="U109" s="5"/>
      <c r="W109" s="10">
        <v>340</v>
      </c>
      <c r="X109" s="11" t="s">
        <v>252</v>
      </c>
    </row>
    <row r="110" spans="1:24">
      <c r="A110" s="5"/>
      <c r="B110" s="5"/>
      <c r="E110" s="5"/>
      <c r="F110" s="5"/>
      <c r="I110" s="5"/>
      <c r="J110" s="5"/>
      <c r="K110" s="7"/>
      <c r="L110" s="5"/>
      <c r="M110" s="5"/>
      <c r="N110" s="5"/>
      <c r="O110" s="5"/>
      <c r="P110" s="7"/>
      <c r="Q110" s="5"/>
      <c r="R110" s="5"/>
      <c r="S110" s="5"/>
      <c r="T110" s="5"/>
      <c r="U110" s="5"/>
      <c r="W110" s="10">
        <v>341</v>
      </c>
      <c r="X110" s="11" t="s">
        <v>253</v>
      </c>
    </row>
    <row r="111" spans="1:24">
      <c r="A111" s="5"/>
      <c r="B111" s="5"/>
      <c r="E111" s="5"/>
      <c r="F111" s="5"/>
      <c r="I111" s="5"/>
      <c r="J111" s="5"/>
      <c r="K111" s="7"/>
      <c r="L111" s="5"/>
      <c r="M111" s="5"/>
      <c r="N111" s="5"/>
      <c r="O111" s="5"/>
      <c r="P111" s="7"/>
      <c r="Q111" s="5"/>
      <c r="R111" s="5"/>
      <c r="S111" s="5"/>
      <c r="T111" s="5"/>
      <c r="U111" s="5"/>
      <c r="W111" s="10">
        <v>342</v>
      </c>
      <c r="X111" s="11" t="s">
        <v>254</v>
      </c>
    </row>
    <row r="112" spans="1:24">
      <c r="A112" s="5"/>
      <c r="B112" s="5"/>
      <c r="E112" s="5"/>
      <c r="F112" s="5"/>
      <c r="I112" s="5"/>
      <c r="J112" s="5"/>
      <c r="K112" s="7"/>
      <c r="L112" s="5"/>
      <c r="M112" s="5"/>
      <c r="N112" s="5"/>
      <c r="O112" s="5"/>
      <c r="P112" s="7"/>
      <c r="Q112" s="5"/>
      <c r="R112" s="5"/>
      <c r="S112" s="5"/>
      <c r="T112" s="5"/>
      <c r="U112" s="5"/>
      <c r="W112" s="10">
        <v>343</v>
      </c>
      <c r="X112" s="11" t="s">
        <v>255</v>
      </c>
    </row>
    <row r="113" spans="1:24">
      <c r="A113" s="5"/>
      <c r="B113" s="5"/>
      <c r="E113" s="5"/>
      <c r="F113" s="5"/>
      <c r="I113" s="5"/>
      <c r="J113" s="5"/>
      <c r="K113" s="7"/>
      <c r="L113" s="5"/>
      <c r="M113" s="5"/>
      <c r="N113" s="5"/>
      <c r="O113" s="5"/>
      <c r="P113" s="7"/>
      <c r="Q113" s="5"/>
      <c r="R113" s="5"/>
      <c r="S113" s="5"/>
      <c r="T113" s="5"/>
      <c r="U113" s="5"/>
      <c r="W113" s="10">
        <v>344</v>
      </c>
      <c r="X113" s="11" t="s">
        <v>256</v>
      </c>
    </row>
    <row r="114" spans="1:24">
      <c r="A114" s="5"/>
      <c r="B114" s="5"/>
      <c r="E114" s="5"/>
      <c r="F114" s="5"/>
      <c r="I114" s="5"/>
      <c r="J114" s="5"/>
      <c r="K114" s="7"/>
      <c r="L114" s="5"/>
      <c r="M114" s="5"/>
      <c r="N114" s="5"/>
      <c r="O114" s="5"/>
      <c r="P114" s="7"/>
      <c r="Q114" s="5"/>
      <c r="R114" s="5"/>
      <c r="S114" s="5"/>
      <c r="T114" s="5"/>
      <c r="U114" s="5"/>
      <c r="W114" s="10">
        <v>345</v>
      </c>
      <c r="X114" s="11" t="s">
        <v>257</v>
      </c>
    </row>
    <row r="115" spans="1:24">
      <c r="A115" s="5"/>
      <c r="B115" s="5"/>
      <c r="E115" s="5"/>
      <c r="F115" s="5"/>
      <c r="I115" s="5"/>
      <c r="J115" s="5"/>
      <c r="K115" s="7"/>
      <c r="L115" s="5"/>
      <c r="M115" s="5"/>
      <c r="N115" s="5"/>
      <c r="O115" s="5"/>
      <c r="P115" s="7"/>
      <c r="Q115" s="5"/>
      <c r="R115" s="5"/>
      <c r="S115" s="5"/>
      <c r="T115" s="5"/>
      <c r="U115" s="5"/>
      <c r="W115" s="10">
        <v>346</v>
      </c>
      <c r="X115" s="11" t="s">
        <v>258</v>
      </c>
    </row>
    <row r="116" spans="1:24">
      <c r="A116" s="5"/>
      <c r="B116" s="5"/>
      <c r="E116" s="5"/>
      <c r="F116" s="5"/>
      <c r="I116" s="5"/>
      <c r="J116" s="5"/>
      <c r="K116" s="7"/>
      <c r="L116" s="5"/>
      <c r="M116" s="5"/>
      <c r="N116" s="5"/>
      <c r="O116" s="5"/>
      <c r="P116" s="7"/>
      <c r="Q116" s="5"/>
      <c r="R116" s="5"/>
      <c r="S116" s="5"/>
      <c r="T116" s="5"/>
      <c r="U116" s="5"/>
      <c r="W116" s="10">
        <v>347</v>
      </c>
      <c r="X116" s="11" t="s">
        <v>259</v>
      </c>
    </row>
    <row r="117" spans="1:24">
      <c r="A117" s="5"/>
      <c r="B117" s="5"/>
      <c r="E117" s="5"/>
      <c r="F117" s="5"/>
      <c r="I117" s="5"/>
      <c r="J117" s="5"/>
      <c r="K117" s="7"/>
      <c r="L117" s="5"/>
      <c r="M117" s="5"/>
      <c r="N117" s="5"/>
      <c r="O117" s="5"/>
      <c r="P117" s="7"/>
      <c r="Q117" s="5"/>
      <c r="R117" s="5"/>
      <c r="S117" s="5"/>
      <c r="T117" s="5"/>
      <c r="U117" s="5"/>
      <c r="W117" s="10">
        <v>348</v>
      </c>
      <c r="X117" s="11" t="s">
        <v>260</v>
      </c>
    </row>
    <row r="118" spans="1:24">
      <c r="A118" s="5"/>
      <c r="B118" s="5"/>
      <c r="E118" s="5"/>
      <c r="F118" s="5"/>
      <c r="I118" s="5"/>
      <c r="J118" s="5"/>
      <c r="K118" s="7"/>
      <c r="L118" s="5"/>
      <c r="M118" s="5"/>
      <c r="N118" s="5"/>
      <c r="O118" s="5"/>
      <c r="P118" s="7"/>
      <c r="Q118" s="5"/>
      <c r="R118" s="5"/>
      <c r="S118" s="5"/>
      <c r="T118" s="5"/>
      <c r="U118" s="5"/>
      <c r="W118" s="10">
        <v>349</v>
      </c>
      <c r="X118" s="11" t="s">
        <v>261</v>
      </c>
    </row>
    <row r="119" spans="1:24">
      <c r="A119" s="5"/>
      <c r="B119" s="5"/>
      <c r="E119" s="5"/>
      <c r="F119" s="5"/>
      <c r="I119" s="5"/>
      <c r="J119" s="5"/>
      <c r="K119" s="7"/>
      <c r="L119" s="5"/>
      <c r="M119" s="5"/>
      <c r="N119" s="5"/>
      <c r="O119" s="5"/>
      <c r="P119" s="7"/>
      <c r="Q119" s="5"/>
      <c r="R119" s="5"/>
      <c r="S119" s="5"/>
      <c r="T119" s="5"/>
      <c r="U119" s="5"/>
      <c r="W119" s="10">
        <v>350</v>
      </c>
      <c r="X119" s="11" t="s">
        <v>262</v>
      </c>
    </row>
    <row r="120" spans="1:24">
      <c r="A120" s="5"/>
      <c r="B120" s="5"/>
      <c r="E120" s="5"/>
      <c r="F120" s="5"/>
      <c r="I120" s="5"/>
      <c r="J120" s="5"/>
      <c r="K120" s="7"/>
      <c r="L120" s="5"/>
      <c r="M120" s="5"/>
      <c r="N120" s="5"/>
      <c r="O120" s="5"/>
      <c r="P120" s="7"/>
      <c r="Q120" s="5"/>
      <c r="R120" s="5"/>
      <c r="S120" s="5"/>
      <c r="T120" s="5"/>
      <c r="U120" s="5"/>
      <c r="W120" s="10">
        <v>351</v>
      </c>
      <c r="X120" s="11" t="s">
        <v>263</v>
      </c>
    </row>
    <row r="121" spans="1:24">
      <c r="A121" s="5"/>
      <c r="B121" s="5"/>
      <c r="E121" s="5"/>
      <c r="F121" s="5"/>
      <c r="I121" s="5"/>
      <c r="J121" s="5"/>
      <c r="K121" s="7"/>
      <c r="L121" s="5"/>
      <c r="M121" s="5"/>
      <c r="N121" s="5"/>
      <c r="O121" s="5"/>
      <c r="P121" s="7"/>
      <c r="Q121" s="5"/>
      <c r="R121" s="5"/>
      <c r="S121" s="5"/>
      <c r="T121" s="5"/>
      <c r="U121" s="5"/>
      <c r="W121" s="10">
        <v>352</v>
      </c>
      <c r="X121" s="11" t="s">
        <v>264</v>
      </c>
    </row>
    <row r="122" spans="1:24">
      <c r="A122" s="5"/>
      <c r="B122" s="5"/>
      <c r="E122" s="5"/>
      <c r="F122" s="5"/>
      <c r="I122" s="5"/>
      <c r="J122" s="5"/>
      <c r="K122" s="7"/>
      <c r="L122" s="5"/>
      <c r="M122" s="5"/>
      <c r="N122" s="5"/>
      <c r="O122" s="5"/>
      <c r="P122" s="7"/>
      <c r="Q122" s="5"/>
      <c r="R122" s="5"/>
      <c r="S122" s="5"/>
      <c r="T122" s="5"/>
      <c r="U122" s="5"/>
      <c r="W122" s="10">
        <v>353</v>
      </c>
      <c r="X122" s="11" t="s">
        <v>265</v>
      </c>
    </row>
    <row r="123" spans="1:24">
      <c r="A123" s="5"/>
      <c r="B123" s="5"/>
      <c r="E123" s="5"/>
      <c r="F123" s="5"/>
      <c r="I123" s="5"/>
      <c r="J123" s="5"/>
      <c r="K123" s="7"/>
      <c r="L123" s="5"/>
      <c r="M123" s="5"/>
      <c r="N123" s="5"/>
      <c r="O123" s="5"/>
      <c r="P123" s="7"/>
      <c r="Q123" s="5"/>
      <c r="R123" s="5"/>
      <c r="S123" s="5"/>
      <c r="T123" s="5"/>
      <c r="U123" s="5"/>
      <c r="W123" s="10">
        <v>354</v>
      </c>
      <c r="X123" s="11" t="s">
        <v>266</v>
      </c>
    </row>
    <row r="124" spans="1:24">
      <c r="A124" s="5"/>
      <c r="B124" s="5"/>
      <c r="E124" s="5"/>
      <c r="F124" s="5"/>
      <c r="I124" s="5"/>
      <c r="J124" s="5"/>
      <c r="K124" s="7"/>
      <c r="L124" s="5"/>
      <c r="M124" s="5"/>
      <c r="N124" s="5"/>
      <c r="O124" s="5"/>
      <c r="P124" s="7"/>
      <c r="Q124" s="5"/>
      <c r="R124" s="5"/>
      <c r="S124" s="5"/>
      <c r="T124" s="5"/>
      <c r="U124" s="5"/>
      <c r="W124" s="10">
        <v>355</v>
      </c>
      <c r="X124" s="11" t="s">
        <v>267</v>
      </c>
    </row>
    <row r="125" spans="1:24">
      <c r="A125" s="5"/>
      <c r="B125" s="5"/>
      <c r="E125" s="5"/>
      <c r="F125" s="5"/>
      <c r="I125" s="5"/>
      <c r="J125" s="5"/>
      <c r="K125" s="7"/>
      <c r="L125" s="5"/>
      <c r="M125" s="5"/>
      <c r="N125" s="5"/>
      <c r="O125" s="5"/>
      <c r="P125" s="7"/>
      <c r="Q125" s="5"/>
      <c r="R125" s="5"/>
      <c r="S125" s="5"/>
      <c r="T125" s="5"/>
      <c r="U125" s="5"/>
      <c r="W125" s="10">
        <v>356</v>
      </c>
      <c r="X125" s="11" t="s">
        <v>268</v>
      </c>
    </row>
    <row r="126" spans="1:24">
      <c r="A126" s="5"/>
      <c r="B126" s="5"/>
      <c r="E126" s="5"/>
      <c r="F126" s="5"/>
      <c r="I126" s="5"/>
      <c r="J126" s="5"/>
      <c r="K126" s="7"/>
      <c r="L126" s="5"/>
      <c r="M126" s="5"/>
      <c r="N126" s="5"/>
      <c r="O126" s="5"/>
      <c r="P126" s="7"/>
      <c r="Q126" s="5"/>
      <c r="R126" s="5"/>
      <c r="S126" s="5"/>
      <c r="T126" s="5"/>
      <c r="U126" s="5"/>
      <c r="W126" s="10">
        <v>357</v>
      </c>
      <c r="X126" s="11" t="s">
        <v>269</v>
      </c>
    </row>
    <row r="127" spans="1:24">
      <c r="A127" s="5"/>
      <c r="B127" s="5"/>
      <c r="E127" s="5"/>
      <c r="F127" s="5"/>
      <c r="I127" s="5"/>
      <c r="J127" s="5"/>
      <c r="K127" s="7"/>
      <c r="L127" s="5"/>
      <c r="M127" s="5"/>
      <c r="N127" s="5"/>
      <c r="O127" s="5"/>
      <c r="P127" s="7"/>
      <c r="Q127" s="5"/>
      <c r="R127" s="5"/>
      <c r="S127" s="5"/>
      <c r="T127" s="5"/>
      <c r="U127" s="5"/>
      <c r="W127" s="10">
        <v>358</v>
      </c>
      <c r="X127" s="11" t="s">
        <v>270</v>
      </c>
    </row>
    <row r="128" spans="1:24">
      <c r="A128" s="5"/>
      <c r="B128" s="5"/>
      <c r="E128" s="5"/>
      <c r="F128" s="5"/>
      <c r="I128" s="5"/>
      <c r="J128" s="5"/>
      <c r="K128" s="7"/>
      <c r="L128" s="5"/>
      <c r="M128" s="5"/>
      <c r="N128" s="5"/>
      <c r="O128" s="5"/>
      <c r="P128" s="7"/>
      <c r="Q128" s="5"/>
      <c r="R128" s="5"/>
      <c r="S128" s="5"/>
      <c r="T128" s="5"/>
      <c r="U128" s="5"/>
      <c r="W128" s="10">
        <v>359</v>
      </c>
      <c r="X128" s="11" t="s">
        <v>271</v>
      </c>
    </row>
    <row r="129" spans="1:24">
      <c r="A129" s="5"/>
      <c r="B129" s="5"/>
      <c r="E129" s="5"/>
      <c r="F129" s="5"/>
      <c r="I129" s="5"/>
      <c r="J129" s="5"/>
      <c r="K129" s="7"/>
      <c r="L129" s="5"/>
      <c r="M129" s="5"/>
      <c r="N129" s="5"/>
      <c r="O129" s="5"/>
      <c r="P129" s="7"/>
      <c r="Q129" s="5"/>
      <c r="R129" s="5"/>
      <c r="S129" s="5"/>
      <c r="T129" s="5"/>
      <c r="U129" s="5"/>
      <c r="W129" s="10">
        <v>360</v>
      </c>
      <c r="X129" s="11" t="s">
        <v>272</v>
      </c>
    </row>
    <row r="130" spans="1:24">
      <c r="A130" s="5"/>
      <c r="B130" s="5"/>
      <c r="E130" s="5"/>
      <c r="F130" s="5"/>
      <c r="I130" s="5"/>
      <c r="J130" s="5"/>
      <c r="K130" s="7"/>
      <c r="L130" s="5"/>
      <c r="M130" s="5"/>
      <c r="N130" s="5"/>
      <c r="O130" s="5"/>
      <c r="P130" s="7"/>
      <c r="Q130" s="5"/>
      <c r="R130" s="5"/>
      <c r="S130" s="5"/>
      <c r="T130" s="5"/>
      <c r="U130" s="5"/>
      <c r="W130" s="10">
        <v>361</v>
      </c>
      <c r="X130" s="11" t="s">
        <v>273</v>
      </c>
    </row>
    <row r="131" spans="1:24">
      <c r="A131" s="5"/>
      <c r="B131" s="5"/>
      <c r="E131" s="5"/>
      <c r="F131" s="5"/>
      <c r="I131" s="5"/>
      <c r="J131" s="5"/>
      <c r="K131" s="7"/>
      <c r="L131" s="5"/>
      <c r="M131" s="5"/>
      <c r="N131" s="5"/>
      <c r="O131" s="5"/>
      <c r="P131" s="7"/>
      <c r="Q131" s="5"/>
      <c r="R131" s="5"/>
      <c r="S131" s="5"/>
      <c r="T131" s="5"/>
      <c r="U131" s="5"/>
      <c r="W131" s="10">
        <v>362</v>
      </c>
      <c r="X131" s="11" t="s">
        <v>274</v>
      </c>
    </row>
    <row r="132" spans="1:24">
      <c r="A132" s="5"/>
      <c r="B132" s="5"/>
      <c r="E132" s="5"/>
      <c r="F132" s="5"/>
      <c r="I132" s="5"/>
      <c r="J132" s="5"/>
      <c r="K132" s="7"/>
      <c r="L132" s="5"/>
      <c r="M132" s="5"/>
      <c r="N132" s="5"/>
      <c r="O132" s="5"/>
      <c r="P132" s="7"/>
      <c r="Q132" s="5"/>
      <c r="R132" s="5"/>
      <c r="S132" s="5"/>
      <c r="T132" s="5"/>
      <c r="U132" s="5"/>
      <c r="W132" s="10">
        <v>363</v>
      </c>
      <c r="X132" s="11" t="s">
        <v>275</v>
      </c>
    </row>
    <row r="133" spans="1:24">
      <c r="A133" s="5"/>
      <c r="B133" s="5"/>
      <c r="E133" s="5"/>
      <c r="F133" s="5"/>
      <c r="I133" s="5"/>
      <c r="J133" s="5"/>
      <c r="K133" s="7"/>
      <c r="L133" s="5"/>
      <c r="M133" s="5"/>
      <c r="N133" s="5"/>
      <c r="O133" s="5"/>
      <c r="P133" s="7"/>
      <c r="Q133" s="5"/>
      <c r="R133" s="5"/>
      <c r="S133" s="5"/>
      <c r="T133" s="5"/>
      <c r="U133" s="5"/>
      <c r="W133" s="10">
        <v>364</v>
      </c>
      <c r="X133" s="11" t="s">
        <v>276</v>
      </c>
    </row>
    <row r="134" spans="1:24">
      <c r="A134" s="5"/>
      <c r="B134" s="5"/>
      <c r="E134" s="5"/>
      <c r="F134" s="5"/>
      <c r="I134" s="5"/>
      <c r="J134" s="5"/>
      <c r="K134" s="7"/>
      <c r="L134" s="5"/>
      <c r="M134" s="5"/>
      <c r="N134" s="5"/>
      <c r="O134" s="5"/>
      <c r="P134" s="7"/>
      <c r="Q134" s="5"/>
      <c r="R134" s="5"/>
      <c r="S134" s="5"/>
      <c r="T134" s="5"/>
      <c r="U134" s="5"/>
      <c r="W134" s="10">
        <v>365</v>
      </c>
      <c r="X134" s="11" t="s">
        <v>277</v>
      </c>
    </row>
    <row r="135" spans="1:24">
      <c r="A135" s="5"/>
      <c r="B135" s="5"/>
      <c r="E135" s="5"/>
      <c r="F135" s="5"/>
      <c r="I135" s="5"/>
      <c r="J135" s="5"/>
      <c r="K135" s="7"/>
      <c r="L135" s="5"/>
      <c r="M135" s="5"/>
      <c r="N135" s="5"/>
      <c r="O135" s="5"/>
      <c r="P135" s="7"/>
      <c r="Q135" s="5"/>
      <c r="R135" s="5"/>
      <c r="S135" s="5"/>
      <c r="T135" s="5"/>
      <c r="U135" s="5"/>
      <c r="W135" s="10">
        <v>366</v>
      </c>
      <c r="X135" s="11" t="s">
        <v>278</v>
      </c>
    </row>
    <row r="136" spans="1:24">
      <c r="A136" s="5"/>
      <c r="B136" s="5"/>
      <c r="E136" s="5"/>
      <c r="F136" s="5"/>
      <c r="I136" s="5"/>
      <c r="J136" s="5"/>
      <c r="K136" s="7"/>
      <c r="L136" s="5"/>
      <c r="M136" s="5"/>
      <c r="N136" s="5"/>
      <c r="O136" s="5"/>
      <c r="P136" s="7"/>
      <c r="Q136" s="5"/>
      <c r="R136" s="5"/>
      <c r="S136" s="5"/>
      <c r="T136" s="5"/>
      <c r="U136" s="5"/>
      <c r="W136" s="10">
        <v>367</v>
      </c>
      <c r="X136" s="11" t="s">
        <v>279</v>
      </c>
    </row>
    <row r="137" spans="1:24">
      <c r="A137" s="5"/>
      <c r="B137" s="5"/>
      <c r="E137" s="5"/>
      <c r="F137" s="5"/>
      <c r="I137" s="5"/>
      <c r="J137" s="5"/>
      <c r="K137" s="7"/>
      <c r="L137" s="5"/>
      <c r="M137" s="5"/>
      <c r="N137" s="5"/>
      <c r="O137" s="5"/>
      <c r="P137" s="7"/>
      <c r="Q137" s="5"/>
      <c r="R137" s="5"/>
      <c r="S137" s="5"/>
      <c r="T137" s="5"/>
      <c r="U137" s="5"/>
      <c r="W137" s="10">
        <v>368</v>
      </c>
      <c r="X137" s="11" t="s">
        <v>280</v>
      </c>
    </row>
    <row r="138" spans="1:24">
      <c r="A138" s="5"/>
      <c r="B138" s="5"/>
      <c r="E138" s="5"/>
      <c r="F138" s="5"/>
      <c r="I138" s="5"/>
      <c r="J138" s="5"/>
      <c r="K138" s="7"/>
      <c r="L138" s="5"/>
      <c r="M138" s="5"/>
      <c r="N138" s="5"/>
      <c r="O138" s="5"/>
      <c r="P138" s="7"/>
      <c r="Q138" s="5"/>
      <c r="R138" s="5"/>
      <c r="S138" s="5"/>
      <c r="T138" s="5"/>
      <c r="U138" s="5"/>
      <c r="W138" s="10">
        <v>369</v>
      </c>
      <c r="X138" s="11" t="s">
        <v>488</v>
      </c>
    </row>
    <row r="139" spans="1:24">
      <c r="A139" s="5"/>
      <c r="B139" s="5"/>
      <c r="E139" s="5"/>
      <c r="F139" s="5"/>
      <c r="I139" s="5"/>
      <c r="J139" s="5"/>
      <c r="K139" s="7"/>
      <c r="L139" s="5"/>
      <c r="M139" s="5"/>
      <c r="N139" s="5"/>
      <c r="O139" s="5"/>
      <c r="P139" s="7"/>
      <c r="Q139" s="5"/>
      <c r="R139" s="5"/>
      <c r="S139" s="5"/>
      <c r="T139" s="5"/>
      <c r="U139" s="5"/>
      <c r="W139" s="10">
        <v>370</v>
      </c>
      <c r="X139" s="11" t="s">
        <v>281</v>
      </c>
    </row>
    <row r="140" spans="1:24">
      <c r="A140" s="5"/>
      <c r="B140" s="5"/>
      <c r="E140" s="5"/>
      <c r="F140" s="5"/>
      <c r="I140" s="5"/>
      <c r="J140" s="5"/>
      <c r="K140" s="7"/>
      <c r="L140" s="5"/>
      <c r="M140" s="5"/>
      <c r="N140" s="5"/>
      <c r="O140" s="5"/>
      <c r="P140" s="7"/>
      <c r="Q140" s="5"/>
      <c r="R140" s="5"/>
      <c r="S140" s="5"/>
      <c r="T140" s="5"/>
      <c r="U140" s="5"/>
      <c r="W140" s="10">
        <v>371</v>
      </c>
      <c r="X140" s="11" t="s">
        <v>282</v>
      </c>
    </row>
    <row r="141" spans="1:24">
      <c r="A141" s="5"/>
      <c r="B141" s="5"/>
      <c r="E141" s="5"/>
      <c r="F141" s="5"/>
      <c r="I141" s="5"/>
      <c r="J141" s="5"/>
      <c r="K141" s="7"/>
      <c r="L141" s="5"/>
      <c r="M141" s="5"/>
      <c r="N141" s="5"/>
      <c r="O141" s="5"/>
      <c r="P141" s="7"/>
      <c r="Q141" s="5"/>
      <c r="R141" s="5"/>
      <c r="S141" s="5"/>
      <c r="T141" s="5"/>
      <c r="U141" s="5"/>
      <c r="W141" s="10">
        <v>372</v>
      </c>
      <c r="X141" s="11" t="s">
        <v>283</v>
      </c>
    </row>
    <row r="142" spans="1:24">
      <c r="A142" s="5"/>
      <c r="B142" s="5"/>
      <c r="E142" s="5"/>
      <c r="F142" s="5"/>
      <c r="I142" s="5"/>
      <c r="J142" s="5"/>
      <c r="K142" s="7"/>
      <c r="L142" s="5"/>
      <c r="M142" s="5"/>
      <c r="N142" s="5"/>
      <c r="O142" s="5"/>
      <c r="P142" s="7"/>
      <c r="Q142" s="5"/>
      <c r="R142" s="5"/>
      <c r="S142" s="5"/>
      <c r="T142" s="5"/>
      <c r="U142" s="5"/>
      <c r="W142" s="10">
        <v>373</v>
      </c>
      <c r="X142" s="11" t="s">
        <v>284</v>
      </c>
    </row>
    <row r="143" spans="1:24">
      <c r="A143" s="5"/>
      <c r="B143" s="5"/>
      <c r="E143" s="5"/>
      <c r="F143" s="5"/>
      <c r="I143" s="5"/>
      <c r="J143" s="5"/>
      <c r="K143" s="7"/>
      <c r="L143" s="5"/>
      <c r="M143" s="5"/>
      <c r="N143" s="5"/>
      <c r="O143" s="5"/>
      <c r="P143" s="7"/>
      <c r="Q143" s="5"/>
      <c r="R143" s="5"/>
      <c r="S143" s="5"/>
      <c r="T143" s="5"/>
      <c r="U143" s="5"/>
      <c r="W143" s="10">
        <v>374</v>
      </c>
      <c r="X143" s="11" t="s">
        <v>285</v>
      </c>
    </row>
    <row r="144" spans="1:24">
      <c r="A144" s="5"/>
      <c r="B144" s="5"/>
      <c r="E144" s="5"/>
      <c r="F144" s="5"/>
      <c r="I144" s="5"/>
      <c r="J144" s="5"/>
      <c r="K144" s="7"/>
      <c r="L144" s="5"/>
      <c r="M144" s="5"/>
      <c r="N144" s="5"/>
      <c r="O144" s="5"/>
      <c r="P144" s="7"/>
      <c r="Q144" s="5"/>
      <c r="R144" s="5"/>
      <c r="S144" s="5"/>
      <c r="T144" s="5"/>
      <c r="U144" s="5"/>
      <c r="W144" s="10">
        <v>375</v>
      </c>
      <c r="X144" s="11" t="s">
        <v>286</v>
      </c>
    </row>
    <row r="145" spans="1:24">
      <c r="A145" s="5"/>
      <c r="B145" s="5"/>
      <c r="E145" s="5"/>
      <c r="F145" s="5"/>
      <c r="I145" s="5"/>
      <c r="J145" s="5"/>
      <c r="K145" s="7"/>
      <c r="L145" s="5"/>
      <c r="M145" s="5"/>
      <c r="N145" s="5"/>
      <c r="O145" s="5"/>
      <c r="P145" s="7"/>
      <c r="Q145" s="5"/>
      <c r="R145" s="5"/>
      <c r="S145" s="5"/>
      <c r="T145" s="5"/>
      <c r="U145" s="5"/>
      <c r="W145" s="10">
        <v>376</v>
      </c>
      <c r="X145" s="11" t="s">
        <v>287</v>
      </c>
    </row>
    <row r="146" spans="1:24">
      <c r="A146" s="5"/>
      <c r="B146" s="5"/>
      <c r="E146" s="5"/>
      <c r="F146" s="5"/>
      <c r="I146" s="5"/>
      <c r="J146" s="5"/>
      <c r="K146" s="7"/>
      <c r="L146" s="5"/>
      <c r="M146" s="5"/>
      <c r="N146" s="5"/>
      <c r="O146" s="5"/>
      <c r="P146" s="7"/>
      <c r="Q146" s="5"/>
      <c r="R146" s="5"/>
      <c r="S146" s="5"/>
      <c r="T146" s="5"/>
      <c r="U146" s="5"/>
      <c r="W146" s="10">
        <v>377</v>
      </c>
      <c r="X146" s="11" t="s">
        <v>288</v>
      </c>
    </row>
    <row r="147" spans="1:24">
      <c r="A147" s="5"/>
      <c r="B147" s="5"/>
      <c r="E147" s="5"/>
      <c r="F147" s="5"/>
      <c r="I147" s="5"/>
      <c r="J147" s="5"/>
      <c r="K147" s="7"/>
      <c r="L147" s="5"/>
      <c r="M147" s="5"/>
      <c r="N147" s="5"/>
      <c r="O147" s="5"/>
      <c r="P147" s="7"/>
      <c r="Q147" s="5"/>
      <c r="R147" s="5"/>
      <c r="S147" s="5"/>
      <c r="T147" s="5"/>
      <c r="U147" s="5"/>
      <c r="W147" s="10">
        <v>378</v>
      </c>
      <c r="X147" s="11" t="s">
        <v>289</v>
      </c>
    </row>
    <row r="148" spans="1:24">
      <c r="A148" s="5"/>
      <c r="B148" s="5"/>
      <c r="E148" s="5"/>
      <c r="F148" s="5"/>
      <c r="I148" s="5"/>
      <c r="J148" s="5"/>
      <c r="K148" s="7"/>
      <c r="L148" s="5"/>
      <c r="M148" s="5"/>
      <c r="N148" s="5"/>
      <c r="O148" s="5"/>
      <c r="P148" s="7"/>
      <c r="Q148" s="5"/>
      <c r="R148" s="5"/>
      <c r="S148" s="5"/>
      <c r="T148" s="5"/>
      <c r="U148" s="5"/>
      <c r="W148" s="10">
        <v>379</v>
      </c>
      <c r="X148" s="11" t="s">
        <v>290</v>
      </c>
    </row>
    <row r="149" spans="1:24">
      <c r="A149" s="5"/>
      <c r="B149" s="5"/>
      <c r="E149" s="5"/>
      <c r="F149" s="5"/>
      <c r="I149" s="5"/>
      <c r="J149" s="5"/>
      <c r="K149" s="7"/>
      <c r="L149" s="5"/>
      <c r="M149" s="5"/>
      <c r="N149" s="5"/>
      <c r="O149" s="5"/>
      <c r="P149" s="7"/>
      <c r="Q149" s="5"/>
      <c r="R149" s="5"/>
      <c r="S149" s="5"/>
      <c r="T149" s="5"/>
      <c r="U149" s="5"/>
      <c r="W149" s="10">
        <v>380</v>
      </c>
      <c r="X149" s="11" t="s">
        <v>291</v>
      </c>
    </row>
    <row r="150" spans="1:24">
      <c r="A150" s="5"/>
      <c r="B150" s="5"/>
      <c r="E150" s="5"/>
      <c r="F150" s="5"/>
      <c r="I150" s="5"/>
      <c r="J150" s="5"/>
      <c r="K150" s="7"/>
      <c r="L150" s="5"/>
      <c r="M150" s="5"/>
      <c r="N150" s="5"/>
      <c r="O150" s="5"/>
      <c r="P150" s="7"/>
      <c r="Q150" s="5"/>
      <c r="R150" s="5"/>
      <c r="S150" s="5"/>
      <c r="T150" s="5"/>
      <c r="U150" s="5"/>
      <c r="W150" s="515" t="str">
        <f>IF('大会申込一覧表(印刷して提出)'!M9="","",'大会申込一覧表(印刷して提出)'!M9)</f>
        <v/>
      </c>
      <c r="X150" s="516" t="str">
        <f>IF('大会申込一覧表(印刷して提出)'!M9="","",'大会申込一覧表(印刷して提出)'!P6)</f>
        <v/>
      </c>
    </row>
    <row r="151" spans="1:24">
      <c r="A151" s="5"/>
      <c r="B151" s="5"/>
      <c r="E151" s="5"/>
      <c r="F151" s="5"/>
      <c r="I151" s="5"/>
      <c r="J151" s="5"/>
      <c r="K151" s="7"/>
      <c r="L151" s="5"/>
      <c r="M151" s="5"/>
      <c r="N151" s="5"/>
      <c r="O151" s="5"/>
      <c r="P151" s="7"/>
      <c r="Q151" s="5"/>
      <c r="R151" s="5"/>
      <c r="S151" s="5"/>
      <c r="T151" s="5"/>
      <c r="U151" s="5"/>
      <c r="W151" s="10"/>
      <c r="X151" s="514"/>
    </row>
    <row r="152" spans="1:24">
      <c r="A152" s="5"/>
      <c r="B152" s="5"/>
      <c r="E152" s="5"/>
      <c r="F152" s="5"/>
      <c r="I152" s="5"/>
      <c r="J152" s="5"/>
      <c r="K152" s="7"/>
      <c r="L152" s="5"/>
      <c r="M152" s="5"/>
      <c r="N152" s="5"/>
      <c r="O152" s="5"/>
      <c r="P152" s="7"/>
      <c r="Q152" s="5"/>
      <c r="R152" s="5"/>
      <c r="S152" s="5"/>
      <c r="T152" s="5"/>
      <c r="U152" s="5"/>
      <c r="W152" s="10"/>
      <c r="X152" s="514"/>
    </row>
    <row r="153" spans="1:24">
      <c r="A153" s="5"/>
      <c r="B153" s="5"/>
      <c r="E153" s="5"/>
      <c r="F153" s="5"/>
      <c r="I153" s="5"/>
      <c r="J153" s="5"/>
      <c r="K153" s="7"/>
      <c r="L153" s="5"/>
      <c r="M153" s="5"/>
      <c r="N153" s="5"/>
      <c r="O153" s="5"/>
      <c r="P153" s="7"/>
      <c r="Q153" s="5"/>
      <c r="R153" s="5"/>
      <c r="S153" s="5"/>
      <c r="T153" s="5"/>
      <c r="U153" s="5"/>
      <c r="W153" s="10"/>
      <c r="X153" s="514"/>
    </row>
    <row r="154" spans="1:24">
      <c r="A154" s="5"/>
      <c r="B154" s="5"/>
      <c r="E154" s="5"/>
      <c r="F154" s="5"/>
      <c r="I154" s="5"/>
      <c r="J154" s="5"/>
      <c r="K154" s="7"/>
      <c r="L154" s="5"/>
      <c r="M154" s="5"/>
      <c r="N154" s="5"/>
      <c r="O154" s="5"/>
      <c r="P154" s="7"/>
      <c r="Q154" s="5"/>
      <c r="R154" s="5"/>
      <c r="S154" s="5"/>
      <c r="T154" s="5"/>
      <c r="U154" s="5"/>
      <c r="W154" s="10"/>
      <c r="X154" s="514"/>
    </row>
    <row r="155" spans="1:24">
      <c r="A155" s="5"/>
      <c r="B155" s="5"/>
      <c r="E155" s="5"/>
      <c r="F155" s="5"/>
      <c r="I155" s="5"/>
      <c r="J155" s="5"/>
      <c r="K155" s="7"/>
      <c r="L155" s="5"/>
      <c r="M155" s="5"/>
      <c r="N155" s="5"/>
      <c r="O155" s="5"/>
      <c r="P155" s="7"/>
      <c r="Q155" s="5"/>
      <c r="R155" s="5"/>
      <c r="S155" s="5"/>
      <c r="T155" s="5"/>
      <c r="U155" s="5"/>
      <c r="W155" s="10"/>
      <c r="X155" s="514"/>
    </row>
    <row r="156" spans="1:24">
      <c r="A156" s="5"/>
      <c r="B156" s="5"/>
      <c r="E156" s="5"/>
      <c r="F156" s="5"/>
      <c r="I156" s="5"/>
      <c r="J156" s="5"/>
      <c r="K156" s="7"/>
      <c r="L156" s="5"/>
      <c r="M156" s="5"/>
      <c r="N156" s="5"/>
      <c r="O156" s="5"/>
      <c r="P156" s="7"/>
      <c r="Q156" s="5"/>
      <c r="R156" s="5"/>
      <c r="S156" s="5"/>
      <c r="T156" s="5"/>
      <c r="U156" s="5"/>
      <c r="W156" s="10"/>
      <c r="X156" s="514"/>
    </row>
    <row r="157" spans="1:24">
      <c r="A157" s="5"/>
      <c r="B157" s="5"/>
      <c r="E157" s="5"/>
      <c r="F157" s="5"/>
      <c r="I157" s="5"/>
      <c r="J157" s="5"/>
      <c r="K157" s="7"/>
      <c r="L157" s="5"/>
      <c r="M157" s="5"/>
      <c r="N157" s="5"/>
      <c r="O157" s="5"/>
      <c r="P157" s="7"/>
      <c r="Q157" s="5"/>
      <c r="R157" s="5"/>
      <c r="S157" s="5"/>
      <c r="T157" s="5"/>
      <c r="U157" s="5"/>
      <c r="W157" s="10"/>
      <c r="X157" s="514"/>
    </row>
    <row r="158" spans="1:24">
      <c r="A158" s="5"/>
      <c r="B158" s="5"/>
      <c r="E158" s="5"/>
      <c r="F158" s="5"/>
      <c r="I158" s="5"/>
      <c r="J158" s="5"/>
      <c r="K158" s="7"/>
      <c r="L158" s="5"/>
      <c r="M158" s="5"/>
      <c r="N158" s="5"/>
      <c r="O158" s="5"/>
      <c r="P158" s="7"/>
      <c r="Q158" s="5"/>
      <c r="R158" s="5"/>
      <c r="S158" s="5"/>
      <c r="T158" s="5"/>
      <c r="U158" s="5"/>
      <c r="W158" s="10"/>
      <c r="X158" s="514"/>
    </row>
    <row r="159" spans="1:24">
      <c r="A159" s="5"/>
      <c r="B159" s="5"/>
      <c r="E159" s="5"/>
      <c r="F159" s="5"/>
      <c r="I159" s="5"/>
      <c r="J159" s="5"/>
      <c r="K159" s="7"/>
      <c r="L159" s="5"/>
      <c r="M159" s="5"/>
      <c r="N159" s="5"/>
      <c r="O159" s="5"/>
      <c r="P159" s="7"/>
      <c r="Q159" s="5"/>
      <c r="R159" s="5"/>
      <c r="S159" s="5"/>
      <c r="T159" s="5"/>
      <c r="U159" s="5"/>
      <c r="W159" s="10"/>
      <c r="X159" s="514"/>
    </row>
    <row r="160" spans="1:24">
      <c r="A160" s="5"/>
      <c r="B160" s="5"/>
      <c r="E160" s="5"/>
      <c r="F160" s="5"/>
      <c r="I160" s="5"/>
      <c r="J160" s="5"/>
      <c r="K160" s="7"/>
      <c r="L160" s="5"/>
      <c r="M160" s="5"/>
      <c r="N160" s="5"/>
      <c r="O160" s="5"/>
      <c r="P160" s="7"/>
      <c r="Q160" s="5"/>
      <c r="R160" s="5"/>
      <c r="S160" s="5"/>
      <c r="T160" s="5"/>
      <c r="U160" s="5"/>
      <c r="W160" s="10"/>
      <c r="X160" s="514"/>
    </row>
    <row r="161" spans="1:24">
      <c r="A161" s="5"/>
      <c r="B161" s="5"/>
      <c r="E161" s="5"/>
      <c r="F161" s="5"/>
      <c r="I161" s="5"/>
      <c r="J161" s="5"/>
      <c r="K161" s="7"/>
      <c r="L161" s="5"/>
      <c r="M161" s="5"/>
      <c r="N161" s="5"/>
      <c r="O161" s="5"/>
      <c r="P161" s="7"/>
      <c r="Q161" s="5"/>
      <c r="R161" s="5"/>
      <c r="S161" s="5"/>
      <c r="T161" s="5"/>
      <c r="U161" s="5"/>
      <c r="W161" s="10"/>
      <c r="X161" s="514"/>
    </row>
    <row r="162" spans="1:24">
      <c r="A162" s="5"/>
      <c r="B162" s="5"/>
      <c r="E162" s="5"/>
      <c r="F162" s="5"/>
      <c r="I162" s="5"/>
      <c r="J162" s="5"/>
      <c r="K162" s="7"/>
      <c r="L162" s="5"/>
      <c r="M162" s="5"/>
      <c r="N162" s="5"/>
      <c r="O162" s="5"/>
      <c r="P162" s="7"/>
      <c r="Q162" s="5"/>
      <c r="R162" s="5"/>
      <c r="S162" s="5"/>
      <c r="T162" s="5"/>
      <c r="U162" s="5"/>
      <c r="W162" s="10"/>
      <c r="X162" s="514"/>
    </row>
    <row r="163" spans="1:24">
      <c r="A163" s="5"/>
      <c r="B163" s="5"/>
      <c r="E163" s="5"/>
      <c r="F163" s="5"/>
      <c r="I163" s="5"/>
      <c r="J163" s="5"/>
      <c r="K163" s="7"/>
      <c r="L163" s="5"/>
      <c r="M163" s="5"/>
      <c r="N163" s="5"/>
      <c r="O163" s="5"/>
      <c r="P163" s="7"/>
      <c r="Q163" s="5"/>
      <c r="R163" s="5"/>
      <c r="S163" s="5"/>
      <c r="T163" s="5"/>
      <c r="U163" s="5"/>
      <c r="W163" s="10"/>
      <c r="X163" s="514"/>
    </row>
    <row r="164" spans="1:24">
      <c r="A164" s="5"/>
      <c r="B164" s="5"/>
      <c r="E164" s="5"/>
      <c r="F164" s="5"/>
      <c r="I164" s="5"/>
      <c r="J164" s="5"/>
      <c r="K164" s="7"/>
      <c r="L164" s="5"/>
      <c r="M164" s="5"/>
      <c r="N164" s="5"/>
      <c r="O164" s="5"/>
      <c r="P164" s="7"/>
      <c r="Q164" s="5"/>
      <c r="R164" s="5"/>
      <c r="S164" s="5"/>
      <c r="T164" s="5"/>
      <c r="U164" s="5"/>
      <c r="W164" s="10"/>
      <c r="X164" s="514"/>
    </row>
    <row r="165" spans="1:24">
      <c r="A165" s="5"/>
      <c r="B165" s="5"/>
      <c r="E165" s="5"/>
      <c r="F165" s="5"/>
      <c r="I165" s="5"/>
      <c r="J165" s="5"/>
      <c r="K165" s="7"/>
      <c r="L165" s="5"/>
      <c r="M165" s="5"/>
      <c r="N165" s="5"/>
      <c r="O165" s="5"/>
      <c r="P165" s="7"/>
      <c r="Q165" s="5"/>
      <c r="R165" s="5"/>
      <c r="S165" s="5"/>
      <c r="T165" s="5"/>
      <c r="U165" s="5"/>
      <c r="W165" s="10"/>
      <c r="X165" s="514"/>
    </row>
    <row r="166" spans="1:24">
      <c r="A166" s="5"/>
      <c r="B166" s="5"/>
      <c r="E166" s="5"/>
      <c r="F166" s="5"/>
      <c r="I166" s="5"/>
      <c r="J166" s="5"/>
      <c r="K166" s="7"/>
      <c r="L166" s="5"/>
      <c r="M166" s="5"/>
      <c r="N166" s="5"/>
      <c r="O166" s="5"/>
      <c r="P166" s="7"/>
      <c r="Q166" s="5"/>
      <c r="R166" s="5"/>
      <c r="S166" s="5"/>
      <c r="T166" s="5"/>
      <c r="U166" s="5"/>
      <c r="W166" s="10"/>
      <c r="X166" s="514"/>
    </row>
    <row r="167" spans="1:24">
      <c r="A167" s="5"/>
      <c r="B167" s="5"/>
      <c r="E167" s="5"/>
      <c r="F167" s="5"/>
      <c r="I167" s="5"/>
      <c r="J167" s="5"/>
      <c r="K167" s="7"/>
      <c r="L167" s="5"/>
      <c r="M167" s="5"/>
      <c r="N167" s="5"/>
      <c r="O167" s="5"/>
      <c r="P167" s="7"/>
      <c r="Q167" s="5"/>
      <c r="R167" s="5"/>
      <c r="S167" s="5"/>
      <c r="T167" s="5"/>
      <c r="U167" s="5"/>
      <c r="W167" s="10"/>
      <c r="X167" s="514"/>
    </row>
    <row r="168" spans="1:24">
      <c r="A168" s="5"/>
      <c r="B168" s="5"/>
      <c r="E168" s="5"/>
      <c r="F168" s="5"/>
      <c r="I168" s="5"/>
      <c r="J168" s="5"/>
      <c r="K168" s="7"/>
      <c r="L168" s="5"/>
      <c r="M168" s="5"/>
      <c r="N168" s="5"/>
      <c r="O168" s="5"/>
      <c r="P168" s="7"/>
      <c r="Q168" s="5"/>
      <c r="R168" s="5"/>
      <c r="S168" s="5"/>
      <c r="T168" s="5"/>
      <c r="U168" s="5"/>
      <c r="W168" s="10"/>
      <c r="X168" s="514"/>
    </row>
    <row r="169" spans="1:24">
      <c r="A169" s="5"/>
      <c r="B169" s="5"/>
      <c r="E169" s="5"/>
      <c r="F169" s="5"/>
      <c r="I169" s="5"/>
      <c r="J169" s="5"/>
      <c r="K169" s="7"/>
      <c r="L169" s="5"/>
      <c r="M169" s="5"/>
      <c r="N169" s="5"/>
      <c r="O169" s="5"/>
      <c r="P169" s="7"/>
      <c r="Q169" s="5"/>
      <c r="R169" s="5"/>
      <c r="S169" s="5"/>
      <c r="T169" s="5"/>
      <c r="U169" s="5"/>
      <c r="W169" s="10"/>
      <c r="X169" s="514"/>
    </row>
    <row r="170" spans="1:24">
      <c r="A170" s="5"/>
      <c r="B170" s="5"/>
      <c r="E170" s="5"/>
      <c r="F170" s="5"/>
      <c r="I170" s="5"/>
      <c r="J170" s="5"/>
      <c r="K170" s="7"/>
      <c r="L170" s="5"/>
      <c r="M170" s="5"/>
      <c r="N170" s="5"/>
      <c r="O170" s="5"/>
      <c r="P170" s="7"/>
      <c r="Q170" s="5"/>
      <c r="R170" s="5"/>
      <c r="S170" s="5"/>
      <c r="T170" s="5"/>
      <c r="U170" s="5"/>
      <c r="W170" s="10"/>
      <c r="X170" s="514"/>
    </row>
    <row r="171" spans="1:24">
      <c r="A171" s="5"/>
      <c r="B171" s="5"/>
      <c r="E171" s="5"/>
      <c r="F171" s="5"/>
      <c r="I171" s="5"/>
      <c r="J171" s="5"/>
      <c r="K171" s="7"/>
      <c r="L171" s="5"/>
      <c r="M171" s="5"/>
      <c r="N171" s="5"/>
      <c r="O171" s="5"/>
      <c r="P171" s="7"/>
      <c r="Q171" s="5"/>
      <c r="R171" s="5"/>
      <c r="S171" s="5"/>
      <c r="T171" s="5"/>
      <c r="U171" s="5"/>
      <c r="W171" s="10"/>
      <c r="X171" s="514"/>
    </row>
    <row r="172" spans="1:24">
      <c r="A172" s="5"/>
      <c r="B172" s="5"/>
      <c r="E172" s="5"/>
      <c r="F172" s="5"/>
      <c r="I172" s="5"/>
      <c r="J172" s="5"/>
      <c r="K172" s="7"/>
      <c r="L172" s="5"/>
      <c r="M172" s="5"/>
      <c r="N172" s="5"/>
      <c r="O172" s="5"/>
      <c r="P172" s="7"/>
      <c r="Q172" s="5"/>
      <c r="R172" s="5"/>
      <c r="S172" s="5"/>
      <c r="T172" s="5"/>
      <c r="U172" s="5"/>
      <c r="W172" s="10"/>
      <c r="X172" s="514"/>
    </row>
    <row r="173" spans="1:24">
      <c r="W173" s="10"/>
      <c r="X173" s="514"/>
    </row>
    <row r="174" spans="1:24">
      <c r="W174" s="10"/>
      <c r="X174" s="514"/>
    </row>
    <row r="175" spans="1:24">
      <c r="W175" s="10"/>
      <c r="X175" s="514"/>
    </row>
    <row r="176" spans="1:24">
      <c r="W176" s="10"/>
      <c r="X176" s="514"/>
    </row>
    <row r="177" spans="23:24">
      <c r="W177" s="10"/>
      <c r="X177" s="514"/>
    </row>
    <row r="178" spans="23:24">
      <c r="W178" s="10"/>
      <c r="X178" s="514"/>
    </row>
    <row r="179" spans="23:24">
      <c r="W179" s="10"/>
      <c r="X179" s="514"/>
    </row>
    <row r="180" spans="23:24">
      <c r="W180" s="10"/>
      <c r="X180" s="514"/>
    </row>
    <row r="181" spans="23:24">
      <c r="W181" s="10"/>
      <c r="X181" s="514"/>
    </row>
    <row r="182" spans="23:24">
      <c r="W182" s="10"/>
      <c r="X182" s="514"/>
    </row>
    <row r="183" spans="23:24">
      <c r="W183" s="10"/>
      <c r="X183" s="514"/>
    </row>
    <row r="184" spans="23:24">
      <c r="W184" s="10"/>
      <c r="X184" s="514"/>
    </row>
    <row r="185" spans="23:24">
      <c r="W185" s="10"/>
      <c r="X185" s="514"/>
    </row>
    <row r="186" spans="23:24">
      <c r="W186" s="10"/>
      <c r="X186" s="514"/>
    </row>
    <row r="187" spans="23:24">
      <c r="W187" s="10"/>
      <c r="X187" s="514"/>
    </row>
    <row r="188" spans="23:24">
      <c r="W188" s="10"/>
      <c r="X188" s="514"/>
    </row>
    <row r="189" spans="23:24">
      <c r="W189" s="10"/>
      <c r="X189" s="514"/>
    </row>
    <row r="190" spans="23:24">
      <c r="W190" s="10"/>
      <c r="X190" s="514"/>
    </row>
    <row r="191" spans="23:24">
      <c r="W191" s="12"/>
      <c r="X191" s="517"/>
    </row>
    <row r="192" spans="23:24">
      <c r="W192" s="10"/>
      <c r="X192" s="514"/>
    </row>
    <row r="193" spans="23:24">
      <c r="W193" s="10"/>
      <c r="X193" s="514"/>
    </row>
    <row r="194" spans="23:24">
      <c r="W194" s="10"/>
      <c r="X194" s="514"/>
    </row>
    <row r="195" spans="23:24">
      <c r="W195" s="10"/>
      <c r="X195" s="514"/>
    </row>
    <row r="196" spans="23:24">
      <c r="W196" s="10"/>
      <c r="X196" s="514"/>
    </row>
    <row r="197" spans="23:24">
      <c r="W197" s="10"/>
      <c r="X197" s="514"/>
    </row>
    <row r="198" spans="23:24">
      <c r="W198" s="10"/>
      <c r="X198" s="514"/>
    </row>
    <row r="199" spans="23:24">
      <c r="W199" s="10"/>
      <c r="X199" s="514"/>
    </row>
    <row r="200" spans="23:24">
      <c r="W200" s="10"/>
      <c r="X200" s="514"/>
    </row>
    <row r="201" spans="23:24">
      <c r="W201" s="10"/>
      <c r="X201" s="514"/>
    </row>
    <row r="202" spans="23:24">
      <c r="W202" s="10"/>
      <c r="X202" s="514"/>
    </row>
    <row r="203" spans="23:24">
      <c r="W203" s="10"/>
      <c r="X203" s="514"/>
    </row>
    <row r="204" spans="23:24">
      <c r="W204" s="10"/>
      <c r="X204" s="514"/>
    </row>
    <row r="205" spans="23:24">
      <c r="W205" s="10"/>
      <c r="X205" s="514"/>
    </row>
    <row r="206" spans="23:24">
      <c r="W206" s="10"/>
      <c r="X206" s="514"/>
    </row>
    <row r="207" spans="23:24">
      <c r="W207" s="10"/>
      <c r="X207" s="514"/>
    </row>
    <row r="208" spans="23:24">
      <c r="W208" s="10"/>
      <c r="X208" s="514"/>
    </row>
    <row r="209" spans="23:24">
      <c r="W209" s="10"/>
      <c r="X209" s="514"/>
    </row>
    <row r="210" spans="23:24">
      <c r="W210" s="10"/>
      <c r="X210" s="514"/>
    </row>
    <row r="211" spans="23:24">
      <c r="W211" s="10"/>
      <c r="X211" s="514"/>
    </row>
    <row r="212" spans="23:24">
      <c r="W212" s="10"/>
      <c r="X212" s="514"/>
    </row>
    <row r="213" spans="23:24">
      <c r="W213" s="10"/>
      <c r="X213" s="514"/>
    </row>
    <row r="214" spans="23:24">
      <c r="W214" s="10"/>
      <c r="X214" s="514"/>
    </row>
    <row r="215" spans="23:24">
      <c r="W215" s="10"/>
      <c r="X215" s="514"/>
    </row>
    <row r="216" spans="23:24">
      <c r="W216" s="10"/>
      <c r="X216" s="514"/>
    </row>
    <row r="217" spans="23:24">
      <c r="W217" s="10"/>
      <c r="X217" s="514"/>
    </row>
    <row r="218" spans="23:24">
      <c r="W218" s="10"/>
      <c r="X218" s="514"/>
    </row>
    <row r="219" spans="23:24">
      <c r="W219" s="10"/>
      <c r="X219" s="514"/>
    </row>
    <row r="220" spans="23:24">
      <c r="W220" s="10"/>
      <c r="X220" s="514"/>
    </row>
    <row r="221" spans="23:24">
      <c r="W221" s="10"/>
      <c r="X221" s="514"/>
    </row>
    <row r="222" spans="23:24">
      <c r="W222" s="10"/>
      <c r="X222" s="514"/>
    </row>
    <row r="223" spans="23:24">
      <c r="W223" s="10"/>
      <c r="X223" s="514"/>
    </row>
    <row r="224" spans="23:24">
      <c r="W224" s="10"/>
      <c r="X224" s="514"/>
    </row>
    <row r="225" spans="23:24">
      <c r="W225" s="10"/>
      <c r="X225" s="514"/>
    </row>
    <row r="226" spans="23:24">
      <c r="W226" s="10"/>
      <c r="X226" s="514"/>
    </row>
    <row r="227" spans="23:24">
      <c r="W227" s="10"/>
      <c r="X227" s="514"/>
    </row>
    <row r="228" spans="23:24">
      <c r="W228" s="10"/>
      <c r="X228" s="514"/>
    </row>
    <row r="229" spans="23:24">
      <c r="W229" s="10"/>
      <c r="X229" s="514"/>
    </row>
    <row r="230" spans="23:24">
      <c r="W230" s="10"/>
      <c r="X230" s="514"/>
    </row>
    <row r="231" spans="23:24">
      <c r="W231" s="10"/>
      <c r="X231" s="514"/>
    </row>
    <row r="232" spans="23:24">
      <c r="W232" s="10"/>
      <c r="X232" s="514"/>
    </row>
    <row r="233" spans="23:24">
      <c r="W233" s="10"/>
      <c r="X233" s="514"/>
    </row>
    <row r="234" spans="23:24">
      <c r="W234" s="10"/>
      <c r="X234" s="514"/>
    </row>
    <row r="235" spans="23:24">
      <c r="W235" s="10"/>
      <c r="X235" s="514"/>
    </row>
    <row r="236" spans="23:24">
      <c r="W236" s="10"/>
      <c r="X236" s="514"/>
    </row>
    <row r="237" spans="23:24">
      <c r="W237" s="10"/>
      <c r="X237" s="514"/>
    </row>
    <row r="238" spans="23:24">
      <c r="W238" s="10"/>
      <c r="X238" s="514"/>
    </row>
    <row r="239" spans="23:24">
      <c r="W239" s="10"/>
      <c r="X239" s="514"/>
    </row>
    <row r="240" spans="23:24">
      <c r="W240" s="10"/>
      <c r="X240" s="514"/>
    </row>
    <row r="241" spans="23:24">
      <c r="W241" s="10"/>
      <c r="X241" s="514"/>
    </row>
    <row r="242" spans="23:24">
      <c r="W242" s="10"/>
      <c r="X242" s="514"/>
    </row>
    <row r="243" spans="23:24">
      <c r="W243" s="10"/>
      <c r="X243" s="514"/>
    </row>
    <row r="244" spans="23:24">
      <c r="W244" s="10"/>
      <c r="X244" s="514"/>
    </row>
    <row r="245" spans="23:24">
      <c r="W245" s="10"/>
      <c r="X245" s="514"/>
    </row>
    <row r="246" spans="23:24">
      <c r="W246" s="10"/>
      <c r="X246" s="514"/>
    </row>
    <row r="247" spans="23:24">
      <c r="W247" s="10"/>
      <c r="X247" s="514"/>
    </row>
    <row r="248" spans="23:24">
      <c r="W248" s="10"/>
      <c r="X248" s="514"/>
    </row>
    <row r="249" spans="23:24">
      <c r="W249" s="10"/>
      <c r="X249" s="514"/>
    </row>
    <row r="250" spans="23:24">
      <c r="W250" s="10"/>
      <c r="X250" s="514"/>
    </row>
    <row r="251" spans="23:24">
      <c r="W251" s="10"/>
      <c r="X251" s="514"/>
    </row>
    <row r="252" spans="23:24">
      <c r="W252" s="10"/>
      <c r="X252" s="514"/>
    </row>
    <row r="253" spans="23:24">
      <c r="W253" s="10"/>
      <c r="X253" s="514"/>
    </row>
    <row r="254" spans="23:24">
      <c r="W254" s="10"/>
      <c r="X254" s="514"/>
    </row>
    <row r="255" spans="23:24">
      <c r="W255" s="10"/>
      <c r="X255" s="514"/>
    </row>
    <row r="256" spans="23:24">
      <c r="W256" s="10"/>
      <c r="X256" s="514"/>
    </row>
    <row r="257" spans="23:24">
      <c r="W257" s="10"/>
      <c r="X257" s="514"/>
    </row>
    <row r="258" spans="23:24">
      <c r="W258" s="10"/>
      <c r="X258" s="514"/>
    </row>
    <row r="259" spans="23:24">
      <c r="W259" s="10"/>
      <c r="X259" s="514"/>
    </row>
    <row r="260" spans="23:24">
      <c r="W260" s="10"/>
      <c r="X260" s="514"/>
    </row>
    <row r="261" spans="23:24">
      <c r="W261" s="10"/>
      <c r="X261" s="514"/>
    </row>
    <row r="262" spans="23:24">
      <c r="W262" s="10"/>
      <c r="X262" s="514"/>
    </row>
    <row r="263" spans="23:24">
      <c r="W263" s="10"/>
      <c r="X263" s="514"/>
    </row>
    <row r="264" spans="23:24">
      <c r="W264" s="10"/>
      <c r="X264" s="514"/>
    </row>
    <row r="265" spans="23:24">
      <c r="W265" s="10"/>
      <c r="X265" s="514"/>
    </row>
    <row r="266" spans="23:24">
      <c r="W266" s="10"/>
      <c r="X266" s="514"/>
    </row>
    <row r="267" spans="23:24">
      <c r="W267" s="10"/>
      <c r="X267" s="514"/>
    </row>
    <row r="268" spans="23:24">
      <c r="W268" s="10"/>
      <c r="X268" s="514"/>
    </row>
    <row r="269" spans="23:24">
      <c r="W269" s="10"/>
      <c r="X269" s="514"/>
    </row>
    <row r="270" spans="23:24">
      <c r="W270" s="10"/>
      <c r="X270" s="514"/>
    </row>
    <row r="271" spans="23:24">
      <c r="W271" s="10"/>
      <c r="X271" s="514"/>
    </row>
    <row r="272" spans="23:24">
      <c r="W272" s="10"/>
      <c r="X272" s="514"/>
    </row>
    <row r="273" spans="23:24">
      <c r="W273" s="10"/>
      <c r="X273" s="514"/>
    </row>
    <row r="274" spans="23:24">
      <c r="W274" s="10"/>
      <c r="X274" s="514"/>
    </row>
    <row r="275" spans="23:24">
      <c r="W275" s="10"/>
      <c r="X275" s="514"/>
    </row>
    <row r="276" spans="23:24">
      <c r="W276" s="10"/>
      <c r="X276" s="514"/>
    </row>
    <row r="277" spans="23:24">
      <c r="W277" s="10"/>
      <c r="X277" s="514"/>
    </row>
    <row r="278" spans="23:24">
      <c r="W278" s="10"/>
      <c r="X278" s="514"/>
    </row>
    <row r="279" spans="23:24">
      <c r="W279" s="10"/>
      <c r="X279" s="514"/>
    </row>
    <row r="280" spans="23:24">
      <c r="W280" s="10"/>
      <c r="X280" s="514"/>
    </row>
    <row r="281" spans="23:24">
      <c r="W281" s="10"/>
      <c r="X281" s="514"/>
    </row>
    <row r="282" spans="23:24">
      <c r="W282" s="10"/>
      <c r="X282" s="514"/>
    </row>
    <row r="283" spans="23:24">
      <c r="W283" s="10"/>
      <c r="X283" s="514"/>
    </row>
    <row r="284" spans="23:24">
      <c r="W284" s="10"/>
      <c r="X284" s="514"/>
    </row>
    <row r="285" spans="23:24">
      <c r="W285" s="10"/>
      <c r="X285" s="514"/>
    </row>
    <row r="286" spans="23:24">
      <c r="W286" s="10"/>
      <c r="X286" s="514"/>
    </row>
    <row r="287" spans="23:24">
      <c r="W287" s="10"/>
      <c r="X287" s="514"/>
    </row>
    <row r="288" spans="23:24">
      <c r="W288" s="10"/>
      <c r="X288" s="514"/>
    </row>
    <row r="289" spans="23:24">
      <c r="W289" s="10"/>
      <c r="X289" s="514"/>
    </row>
    <row r="290" spans="23:24">
      <c r="W290" s="10"/>
      <c r="X290" s="514"/>
    </row>
    <row r="291" spans="23:24">
      <c r="W291" s="10"/>
      <c r="X291" s="514"/>
    </row>
    <row r="292" spans="23:24">
      <c r="W292" s="10"/>
      <c r="X292" s="514"/>
    </row>
    <row r="293" spans="23:24">
      <c r="W293" s="10"/>
      <c r="X293" s="514"/>
    </row>
    <row r="294" spans="23:24">
      <c r="W294" s="10"/>
      <c r="X294" s="514"/>
    </row>
    <row r="295" spans="23:24">
      <c r="W295" s="10"/>
      <c r="X295" s="514"/>
    </row>
    <row r="296" spans="23:24">
      <c r="W296" s="10"/>
      <c r="X296" s="514"/>
    </row>
    <row r="297" spans="23:24">
      <c r="W297" s="10"/>
      <c r="X297" s="514"/>
    </row>
    <row r="298" spans="23:24">
      <c r="W298" s="10"/>
      <c r="X298" s="514"/>
    </row>
    <row r="299" spans="23:24">
      <c r="W299" s="10"/>
      <c r="X299" s="514"/>
    </row>
    <row r="300" spans="23:24">
      <c r="W300" s="10"/>
      <c r="X300" s="514"/>
    </row>
    <row r="301" spans="23:24">
      <c r="W301" s="10"/>
      <c r="X301" s="514"/>
    </row>
    <row r="302" spans="23:24">
      <c r="W302" s="10"/>
      <c r="X302" s="514"/>
    </row>
    <row r="303" spans="23:24">
      <c r="W303" s="10"/>
      <c r="X303" s="514"/>
    </row>
    <row r="304" spans="23:24">
      <c r="W304" s="10"/>
      <c r="X304" s="514"/>
    </row>
    <row r="305" spans="23:24">
      <c r="W305" s="10"/>
      <c r="X305" s="514"/>
    </row>
    <row r="306" spans="23:24">
      <c r="W306" s="10"/>
      <c r="X306" s="514"/>
    </row>
    <row r="307" spans="23:24">
      <c r="W307" s="10"/>
      <c r="X307" s="514"/>
    </row>
    <row r="308" spans="23:24">
      <c r="W308" s="10"/>
      <c r="X308" s="514"/>
    </row>
    <row r="309" spans="23:24">
      <c r="W309" s="10"/>
      <c r="X309" s="514"/>
    </row>
    <row r="310" spans="23:24">
      <c r="W310" s="10"/>
      <c r="X310" s="514"/>
    </row>
    <row r="311" spans="23:24">
      <c r="W311" s="10"/>
      <c r="X311" s="514"/>
    </row>
    <row r="312" spans="23:24">
      <c r="W312" s="10"/>
      <c r="X312" s="514"/>
    </row>
    <row r="313" spans="23:24">
      <c r="W313" s="10"/>
      <c r="X313" s="514"/>
    </row>
    <row r="314" spans="23:24">
      <c r="W314" s="10"/>
      <c r="X314" s="514"/>
    </row>
    <row r="315" spans="23:24">
      <c r="W315" s="10"/>
      <c r="X315" s="514"/>
    </row>
    <row r="316" spans="23:24">
      <c r="W316" s="10"/>
      <c r="X316" s="514"/>
    </row>
    <row r="317" spans="23:24">
      <c r="W317" s="10"/>
      <c r="X317" s="514"/>
    </row>
    <row r="318" spans="23:24">
      <c r="W318" s="10"/>
      <c r="X318" s="514"/>
    </row>
    <row r="319" spans="23:24">
      <c r="W319" s="10"/>
      <c r="X319" s="514"/>
    </row>
    <row r="320" spans="23:24">
      <c r="W320" s="10"/>
      <c r="X320" s="514"/>
    </row>
    <row r="321" spans="23:24">
      <c r="W321" s="10"/>
      <c r="X321" s="514"/>
    </row>
    <row r="322" spans="23:24">
      <c r="W322" s="10"/>
      <c r="X322" s="514"/>
    </row>
    <row r="323" spans="23:24">
      <c r="W323" s="10"/>
      <c r="X323" s="514"/>
    </row>
    <row r="324" spans="23:24">
      <c r="W324" s="10"/>
      <c r="X324" s="514"/>
    </row>
    <row r="325" spans="23:24">
      <c r="W325" s="10"/>
      <c r="X325" s="514"/>
    </row>
    <row r="326" spans="23:24">
      <c r="W326" s="10"/>
      <c r="X326" s="514"/>
    </row>
    <row r="327" spans="23:24">
      <c r="W327" s="10"/>
      <c r="X327" s="514"/>
    </row>
    <row r="328" spans="23:24">
      <c r="W328" s="10"/>
      <c r="X328" s="514"/>
    </row>
    <row r="329" spans="23:24">
      <c r="W329" s="10"/>
      <c r="X329" s="514"/>
    </row>
    <row r="330" spans="23:24">
      <c r="W330" s="10"/>
      <c r="X330" s="514"/>
    </row>
    <row r="331" spans="23:24">
      <c r="W331" s="10"/>
      <c r="X331" s="514"/>
    </row>
    <row r="332" spans="23:24">
      <c r="W332" s="10"/>
      <c r="X332" s="514"/>
    </row>
    <row r="333" spans="23:24">
      <c r="W333" s="10"/>
      <c r="X333" s="514"/>
    </row>
    <row r="334" spans="23:24">
      <c r="W334" s="10"/>
      <c r="X334" s="514"/>
    </row>
    <row r="335" spans="23:24">
      <c r="W335" s="10"/>
      <c r="X335" s="514"/>
    </row>
    <row r="336" spans="23:24">
      <c r="W336" s="10"/>
      <c r="X336" s="514"/>
    </row>
    <row r="337" spans="23:24">
      <c r="W337" s="10"/>
      <c r="X337" s="514"/>
    </row>
    <row r="338" spans="23:24">
      <c r="W338" s="10"/>
      <c r="X338" s="514"/>
    </row>
    <row r="339" spans="23:24">
      <c r="W339" s="10"/>
      <c r="X339" s="514"/>
    </row>
    <row r="340" spans="23:24">
      <c r="W340" s="10"/>
      <c r="X340" s="514"/>
    </row>
    <row r="341" spans="23:24">
      <c r="W341" s="10"/>
      <c r="X341" s="514"/>
    </row>
    <row r="342" spans="23:24">
      <c r="W342" s="10"/>
      <c r="X342" s="514"/>
    </row>
    <row r="343" spans="23:24">
      <c r="W343" s="10"/>
      <c r="X343" s="514"/>
    </row>
    <row r="344" spans="23:24">
      <c r="W344" s="10"/>
      <c r="X344" s="514"/>
    </row>
    <row r="345" spans="23:24">
      <c r="W345" s="10"/>
      <c r="X345" s="514"/>
    </row>
    <row r="346" spans="23:24">
      <c r="W346" s="10"/>
      <c r="X346" s="514"/>
    </row>
    <row r="347" spans="23:24">
      <c r="W347" s="10"/>
      <c r="X347" s="514"/>
    </row>
    <row r="348" spans="23:24">
      <c r="W348" s="10"/>
      <c r="X348" s="514"/>
    </row>
    <row r="349" spans="23:24">
      <c r="W349" s="10"/>
      <c r="X349" s="514"/>
    </row>
    <row r="350" spans="23:24">
      <c r="W350" s="10"/>
      <c r="X350" s="514"/>
    </row>
    <row r="351" spans="23:24">
      <c r="W351" s="10"/>
      <c r="X351" s="514"/>
    </row>
    <row r="352" spans="23:24">
      <c r="W352" s="10"/>
      <c r="X352" s="514"/>
    </row>
    <row r="353" spans="23:24">
      <c r="W353" s="10"/>
      <c r="X353" s="514"/>
    </row>
    <row r="354" spans="23:24">
      <c r="W354" s="10"/>
      <c r="X354" s="514"/>
    </row>
    <row r="355" spans="23:24">
      <c r="W355" s="10"/>
      <c r="X355" s="514"/>
    </row>
    <row r="356" spans="23:24">
      <c r="W356" s="10"/>
      <c r="X356" s="514"/>
    </row>
    <row r="357" spans="23:24">
      <c r="W357" s="10"/>
      <c r="X357" s="514"/>
    </row>
    <row r="358" spans="23:24">
      <c r="W358" s="10"/>
      <c r="X358" s="514"/>
    </row>
    <row r="359" spans="23:24">
      <c r="W359" s="10"/>
      <c r="X359" s="514"/>
    </row>
    <row r="360" spans="23:24">
      <c r="W360" s="10"/>
      <c r="X360" s="514"/>
    </row>
    <row r="361" spans="23:24">
      <c r="W361" s="10"/>
      <c r="X361" s="514"/>
    </row>
    <row r="362" spans="23:24">
      <c r="W362" s="10"/>
      <c r="X362" s="514"/>
    </row>
    <row r="363" spans="23:24">
      <c r="W363" s="10"/>
      <c r="X363" s="514"/>
    </row>
    <row r="364" spans="23:24">
      <c r="W364" s="10"/>
      <c r="X364" s="514"/>
    </row>
    <row r="365" spans="23:24">
      <c r="W365" s="10"/>
      <c r="X365" s="514"/>
    </row>
    <row r="366" spans="23:24">
      <c r="W366" s="10"/>
      <c r="X366" s="514"/>
    </row>
    <row r="367" spans="23:24">
      <c r="W367" s="10"/>
      <c r="X367" s="514"/>
    </row>
    <row r="368" spans="23:24">
      <c r="W368" s="10"/>
      <c r="X368" s="514"/>
    </row>
    <row r="369" spans="23:24">
      <c r="W369" s="10"/>
      <c r="X369" s="514"/>
    </row>
    <row r="370" spans="23:24">
      <c r="W370" s="10"/>
      <c r="X370" s="514"/>
    </row>
    <row r="371" spans="23:24">
      <c r="W371" s="10"/>
      <c r="X371" s="514"/>
    </row>
  </sheetData>
  <sortState xmlns:xlrd2="http://schemas.microsoft.com/office/spreadsheetml/2017/richdata2" ref="AE2:AF46">
    <sortCondition ref="AE2:AE46"/>
  </sortState>
  <phoneticPr fontId="3"/>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2023-11-27T07:18:40Z</cp:lastPrinted>
  <dcterms:created xsi:type="dcterms:W3CDTF">2020-07-31T13:59:35Z</dcterms:created>
  <dcterms:modified xsi:type="dcterms:W3CDTF">2024-01-03T23:58:39Z</dcterms:modified>
</cp:coreProperties>
</file>